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95" windowWidth="18120" windowHeight="7215" activeTab="1"/>
  </bookViews>
  <sheets>
    <sheet name="хоз. НОВЫЕ ЦЕНЫ (2)" sheetId="6" r:id="rId1"/>
    <sheet name="Обоснование цены ОСАГО" sheetId="4" r:id="rId2"/>
    <sheet name="Лист1" sheetId="5" r:id="rId3"/>
  </sheets>
  <definedNames>
    <definedName name="_xlnm.Print_Area" localSheetId="1">'Обоснование цены ОСАГО'!$A$1:$P$37</definedName>
    <definedName name="_xlnm.Print_Area" localSheetId="0">'хоз. НОВЫЕ ЦЕНЫ (2)'!$A$1:$P$22</definedName>
  </definedNames>
  <calcPr calcId="145621" fullPrecision="0"/>
</workbook>
</file>

<file path=xl/calcChain.xml><?xml version="1.0" encoding="utf-8"?>
<calcChain xmlns="http://schemas.openxmlformats.org/spreadsheetml/2006/main">
  <c r="K34" i="4" l="1"/>
  <c r="P32" i="4"/>
  <c r="P21" i="4"/>
  <c r="P22" i="4"/>
  <c r="P23" i="4"/>
  <c r="P24" i="4"/>
  <c r="P25" i="4"/>
  <c r="P26" i="4"/>
  <c r="P27" i="4"/>
  <c r="P28" i="4"/>
  <c r="P29" i="4"/>
  <c r="P30" i="4"/>
  <c r="P31" i="4"/>
  <c r="P20" i="4"/>
  <c r="N21" i="4"/>
  <c r="N22" i="4"/>
  <c r="N23" i="4"/>
  <c r="N24" i="4"/>
  <c r="N25" i="4"/>
  <c r="N26" i="4"/>
  <c r="N27" i="4"/>
  <c r="N28" i="4"/>
  <c r="N29" i="4"/>
  <c r="N30" i="4"/>
  <c r="N31" i="4"/>
  <c r="N20" i="4"/>
  <c r="C20" i="4"/>
  <c r="L21" i="4"/>
  <c r="L22" i="4"/>
  <c r="L23" i="4"/>
  <c r="L24" i="4"/>
  <c r="L25" i="4"/>
  <c r="L26" i="4"/>
  <c r="L27" i="4"/>
  <c r="L28" i="4"/>
  <c r="L29" i="4"/>
  <c r="L30" i="4"/>
  <c r="L31" i="4"/>
  <c r="L20" i="4"/>
  <c r="K21" i="4"/>
  <c r="K22" i="4"/>
  <c r="K23" i="4"/>
  <c r="K24" i="4"/>
  <c r="K25" i="4"/>
  <c r="K26" i="4"/>
  <c r="K27" i="4"/>
  <c r="K28" i="4"/>
  <c r="K29" i="4"/>
  <c r="K30" i="4"/>
  <c r="K31" i="4"/>
  <c r="K20" i="4"/>
  <c r="J21" i="4"/>
  <c r="J22" i="4"/>
  <c r="J23" i="4"/>
  <c r="J24" i="4"/>
  <c r="J25" i="4"/>
  <c r="J26" i="4"/>
  <c r="J27" i="4"/>
  <c r="J28" i="4"/>
  <c r="J29" i="4"/>
  <c r="J30" i="4"/>
  <c r="J31" i="4"/>
  <c r="J20" i="4"/>
  <c r="I21" i="4"/>
  <c r="I22" i="4"/>
  <c r="I23" i="4"/>
  <c r="I24" i="4"/>
  <c r="I25" i="4"/>
  <c r="I26" i="4"/>
  <c r="I27" i="4"/>
  <c r="I28" i="4"/>
  <c r="I29" i="4"/>
  <c r="I30" i="4"/>
  <c r="I31" i="4"/>
  <c r="I20" i="4"/>
  <c r="H21" i="4"/>
  <c r="H22" i="4"/>
  <c r="H23" i="4"/>
  <c r="H24" i="4"/>
  <c r="H25" i="4"/>
  <c r="H26" i="4"/>
  <c r="H27" i="4"/>
  <c r="H28" i="4"/>
  <c r="H29" i="4"/>
  <c r="H30" i="4"/>
  <c r="H31" i="4"/>
  <c r="H20" i="4"/>
  <c r="F21" i="4"/>
  <c r="F22" i="4"/>
  <c r="F23" i="4"/>
  <c r="F24" i="4"/>
  <c r="F25" i="4"/>
  <c r="F26" i="4"/>
  <c r="F27" i="4"/>
  <c r="F28" i="4"/>
  <c r="F29" i="4"/>
  <c r="F30" i="4"/>
  <c r="F31" i="4"/>
  <c r="F20" i="4"/>
  <c r="E21" i="4"/>
  <c r="E22" i="4"/>
  <c r="E23" i="4"/>
  <c r="E24" i="4"/>
  <c r="E25" i="4"/>
  <c r="E26" i="4"/>
  <c r="E27" i="4"/>
  <c r="E28" i="4"/>
  <c r="E29" i="4"/>
  <c r="E30" i="4"/>
  <c r="E31" i="4"/>
  <c r="E20" i="4"/>
  <c r="D21" i="4"/>
  <c r="D22" i="4"/>
  <c r="D23" i="4"/>
  <c r="D24" i="4"/>
  <c r="D25" i="4"/>
  <c r="D26" i="4"/>
  <c r="D27" i="4"/>
  <c r="D28" i="4"/>
  <c r="D29" i="4"/>
  <c r="D30" i="4"/>
  <c r="D31" i="4"/>
  <c r="D20" i="4"/>
  <c r="C21" i="4"/>
  <c r="C22" i="4"/>
  <c r="C23" i="4"/>
  <c r="C24" i="4"/>
  <c r="C25" i="4"/>
  <c r="C26" i="4"/>
  <c r="C27" i="4"/>
  <c r="C28" i="4"/>
  <c r="C29" i="4"/>
  <c r="C30" i="4"/>
  <c r="C31" i="4"/>
  <c r="P16" i="6"/>
  <c r="P15" i="6"/>
  <c r="P14" i="6"/>
  <c r="P6" i="6" l="1"/>
  <c r="P7" i="6"/>
  <c r="P8" i="6"/>
  <c r="P9" i="6"/>
  <c r="P10" i="6"/>
  <c r="P11" i="6"/>
  <c r="P12" i="6"/>
  <c r="P13" i="6"/>
  <c r="P5" i="6"/>
  <c r="P17" i="6" l="1"/>
  <c r="J19" i="6" s="1"/>
  <c r="J34" i="4"/>
</calcChain>
</file>

<file path=xl/sharedStrings.xml><?xml version="1.0" encoding="utf-8"?>
<sst xmlns="http://schemas.openxmlformats.org/spreadsheetml/2006/main" count="146" uniqueCount="65">
  <si>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</si>
  <si>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</si>
  <si>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>Заместитель директора</t>
  </si>
  <si>
    <t>В.Ю. Овечкин</t>
  </si>
  <si>
    <t>ИТОГО начальная (максимальная) цена:</t>
  </si>
  <si>
    <t>ОБОСНОВАНИЕ НАЧАЛЬНОЙ (МАКСИМАЛЬНОЙ) ЦЕНЫ КОНТРАКТА НА ОКАЗАНИЕ УСЛУГ ПО</t>
  </si>
  <si>
    <t>обязательному страхованию гражданской ответственности владельцев транспортных средств (ОСАГО)</t>
  </si>
  <si>
    <t>Метод определения начальной (максимальной) цены контракта: тарифный метод</t>
  </si>
  <si>
    <t>Размер страховой премии, подлежащей уплате по договору обязательного страхования (далее - Т), определяется в соответствии со следующей формулой:</t>
  </si>
  <si>
    <t>Т = ТБ x КТ x КБМ x КВС x КО x КМ x КС</t>
  </si>
  <si>
    <t>Начальная (максимальная) цена контракта определена путем сложения (суммы) страховых премий за каждую единицу транспортного средства</t>
  </si>
  <si>
    <t>ТБ – Базовая ставка страхового тарифа;</t>
  </si>
  <si>
    <t>КТ - Коэффициент страховых тарифов в зависимости от территории преимущественного использования транспортного средства;</t>
  </si>
  <si>
    <t>КВС - Коэффициент страховых тарифов в зависимости от характеристик (навыков) допущенных к управлению транспортным средством водителей (стажа управления транспортными средствами, соответствующими по категории транспортному средству, в отношении которого заключается договор обязательного страхования, возраста водителя). Примечание: Коэффициент возраста и стажа (КВС)(п.9 Приложения 4 к Указанию Банка России от 8 декабря 2021 года N 6007-У) не применяется, поскольку ограничений по количеству лиц, допущенных к управлению ТС, нет;</t>
  </si>
  <si>
    <t>КО - Коэффициент страховых тарифов в зависимости от отсутствия в договоре обязательного страхования условия, предусматривающего управление транспортным средством только указанными страхователем водителями;</t>
  </si>
  <si>
    <t>КМ - Коэффициент страховых тарифов в зависимости от технических характеристик (мощности двигателя) транспортного средства;</t>
  </si>
  <si>
    <t>КС - Коэффициент страховых тарифов в зависимости от сезонного и иного временного использования транспортного средства;</t>
  </si>
  <si>
    <t>№ п/п</t>
  </si>
  <si>
    <t>Наименование услуги</t>
  </si>
  <si>
    <t>Марка, модель</t>
  </si>
  <si>
    <t>Год выпуска</t>
  </si>
  <si>
    <t>Категория</t>
  </si>
  <si>
    <t>Базовая ставка страхового тарифа (ТБ)</t>
  </si>
  <si>
    <t>Территориальный коэффициент (КТ)</t>
  </si>
  <si>
    <t>Коэффициент страховых тарифов в зависимости от сезонного и иного времени использования ТС (КС)</t>
  </si>
  <si>
    <t>Коэффициент мощности двигателя (КМ)</t>
  </si>
  <si>
    <t>Коэффициент ограничения (КО)</t>
  </si>
  <si>
    <t>Размер страховой премии, руб.</t>
  </si>
  <si>
    <t>к извещению об осуществлении закупки</t>
  </si>
  <si>
    <t>Обязательное страхование гражданской ответственности владельцев транспортных средств</t>
  </si>
  <si>
    <t>ПАЗ 32053-70</t>
  </si>
  <si>
    <t>D</t>
  </si>
  <si>
    <t>B</t>
  </si>
  <si>
    <t>г.Югорск</t>
  </si>
  <si>
    <t>Адрес регистра ции ТС</t>
  </si>
  <si>
    <t>Мощно  сть двигателя а/м, л.с.</t>
  </si>
  <si>
    <t>1</t>
  </si>
  <si>
    <t>1,97</t>
  </si>
  <si>
    <t>Toyota Camry</t>
  </si>
  <si>
    <t>Toyota Hiace</t>
  </si>
  <si>
    <r>
      <t xml:space="preserve">КБМ - коэффициент страховых тарифов в зависимости от наличия или отсутствия страховых выплат при наступлении страховых случаев, произошедших в период действия предыдущих договоров обязательного страхования гражданской ответственности владельцев транспортных средств (далее - договор обязательного страхования)
</t>
    </r>
    <r>
      <rPr>
        <i/>
        <u/>
        <sz val="11"/>
        <color theme="1"/>
        <rFont val="Times New Roman"/>
        <family val="1"/>
        <charset val="204"/>
      </rPr>
      <t>*КБМ может изменяться на основании данных, имеющихся у участника.</t>
    </r>
  </si>
  <si>
    <t>Коэффициент страхового тарифа (КБМ*)</t>
  </si>
  <si>
    <t>Срок окончания страхового полиса</t>
  </si>
  <si>
    <t>Государственный регистрационный знак</t>
  </si>
  <si>
    <t>Nissan Almera</t>
  </si>
  <si>
    <t>Ford Transit</t>
  </si>
  <si>
    <t>ГАЗ 2752 «Соболь»</t>
  </si>
  <si>
    <t>КАВЗ 4235-65</t>
  </si>
  <si>
    <t>ПАЗ 423470-04</t>
  </si>
  <si>
    <t>Газель A66R33</t>
  </si>
  <si>
    <t>А165КУ 186</t>
  </si>
  <si>
    <t>Т004ТВ 86</t>
  </si>
  <si>
    <t>А901ХР 86</t>
  </si>
  <si>
    <t>О341ХН 86</t>
  </si>
  <si>
    <t>Е837ХМ 86</t>
  </si>
  <si>
    <t>Т892ХР 86</t>
  </si>
  <si>
    <t>В934АК 186</t>
  </si>
  <si>
    <t>А811РЕ 186</t>
  </si>
  <si>
    <t>А895ТО 186</t>
  </si>
  <si>
    <t>М570КР 186</t>
  </si>
  <si>
    <t>М598КР 186</t>
  </si>
  <si>
    <t>М593КР 186</t>
  </si>
  <si>
    <t>Начальная (максимальная) цена контракта рассчитана в соответствии с Указанием Банка России от 08.12.2021 N 6007-У (ред. от 22.11.2024) «О страховых тарифах по обязательному страхованию гражданской ответственности владельцев транспортных средств» (вместе с «Требованиями к структуре страховых тарифов», «Порядком применения страховых тарифов страховщиками при определении страховой премии по договору обязательного страхования гражданской ответственности владельцев транспортных средств») (Зарегистрировано в Минюсте России 28.12.2021 N 66609).</t>
  </si>
  <si>
    <t>(Сто двенадцать тысяч восемьсот тридцать семь рублей 96 копеек)</t>
  </si>
  <si>
    <t xml:space="preserve"> (ИКЗ - 25 38622019058862201001 0028 001 6512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</si>
</sst>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_ ;[Red]\-#,##0.000\ "/>
    <numFmt numFmtId="166" formatCode="#,##0.00_ ;[Red]\-#,##0.00\ "/>
  </numFmts>
  <fonts count="19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FF0000"/>
      <name val="Times New Roman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2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1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4" fontId="8" fillId="0" borderId="1" xfId="0" applyNumberFormat="1" applyFont="1" applyBorder="1" applyAlignment="1">
      <alignment vertical="top"/>
    </xf>
    <xf numFmtId="4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/>
    </xf>
    <xf numFmtId="2" fontId="9" fillId="0" borderId="0" xfId="0" applyNumberFormat="1" applyFont="1" applyAlignment="1">
      <alignment vertical="top"/>
    </xf>
    <xf numFmtId="164" fontId="9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11" fontId="9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6" fillId="0" borderId="0" xfId="0" applyFont="1"/>
    <xf numFmtId="4" fontId="10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/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9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9" fillId="0" borderId="0" xfId="0" applyFont="1" applyBorder="1" applyAlignment="1">
      <alignment horizontal="center" vertical="top" wrapText="1"/>
    </xf>
    <xf numFmtId="49" fontId="14" fillId="0" borderId="0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66" fontId="0" fillId="0" borderId="0" xfId="0" applyNumberFormat="1" applyFill="1"/>
    <xf numFmtId="165" fontId="1" fillId="0" borderId="0" xfId="0" applyNumberFormat="1" applyFont="1" applyFill="1" applyAlignment="1">
      <alignment vertical="top"/>
    </xf>
    <xf numFmtId="4" fontId="3" fillId="0" borderId="0" xfId="0" applyNumberFormat="1" applyFont="1" applyBorder="1" applyAlignment="1">
      <alignment horizontal="center" vertical="top"/>
    </xf>
    <xf numFmtId="4" fontId="10" fillId="0" borderId="0" xfId="0" applyNumberFormat="1" applyFont="1" applyBorder="1" applyAlignment="1">
      <alignment horizontal="center" vertical="center"/>
    </xf>
    <xf numFmtId="4" fontId="17" fillId="0" borderId="0" xfId="0" applyNumberFormat="1" applyFont="1" applyBorder="1" applyAlignment="1">
      <alignment horizontal="center" vertical="top"/>
    </xf>
    <xf numFmtId="4" fontId="10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11" fillId="0" borderId="0" xfId="0" applyFont="1" applyFill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9"/>
  <sheetViews>
    <sheetView zoomScale="120" zoomScaleNormal="120" zoomScaleSheetLayoutView="90" workbookViewId="0">
      <selection activeCell="J29" sqref="J29"/>
    </sheetView>
  </sheetViews>
  <sheetFormatPr defaultRowHeight="12.75" x14ac:dyDescent="0.25"/>
  <cols>
    <col min="1" max="1" width="3.625" style="2" customWidth="1"/>
    <col min="2" max="2" width="14.375" style="2" customWidth="1"/>
    <col min="3" max="3" width="17" style="2" customWidth="1"/>
    <col min="4" max="4" width="11.125" style="2" customWidth="1"/>
    <col min="5" max="5" width="8.25" style="2" customWidth="1"/>
    <col min="6" max="6" width="8.125" style="2" customWidth="1"/>
    <col min="7" max="7" width="8.875" style="2" customWidth="1"/>
    <col min="8" max="8" width="9" style="5"/>
    <col min="9" max="9" width="10" style="6" customWidth="1"/>
    <col min="10" max="10" width="11.5" style="1" customWidth="1"/>
    <col min="11" max="12" width="9" style="1"/>
    <col min="13" max="13" width="13" style="1" customWidth="1"/>
    <col min="14" max="15" width="9" style="1"/>
    <col min="16" max="16" width="12.125" style="1" customWidth="1"/>
    <col min="17" max="17" width="10.375" style="1" bestFit="1" customWidth="1"/>
    <col min="18" max="18" width="9.375" style="1" bestFit="1" customWidth="1"/>
    <col min="19" max="16384" width="9" style="1"/>
  </cols>
  <sheetData>
    <row r="1" spans="1:18" s="33" customFormat="1" ht="15" x14ac:dyDescent="0.25">
      <c r="A1" s="34"/>
      <c r="B1" s="34"/>
      <c r="C1" s="34"/>
      <c r="D1" s="34"/>
      <c r="E1" s="40"/>
      <c r="F1" s="41"/>
      <c r="G1" s="41"/>
      <c r="H1" s="29"/>
      <c r="I1" s="30"/>
      <c r="J1" s="34"/>
      <c r="K1" s="34"/>
      <c r="L1" s="34"/>
      <c r="M1" s="42" t="s">
        <v>1</v>
      </c>
      <c r="N1" s="42"/>
      <c r="O1" s="42"/>
      <c r="P1" s="43"/>
    </row>
    <row r="2" spans="1:18" s="33" customFormat="1" ht="15" x14ac:dyDescent="0.25">
      <c r="A2" s="34"/>
      <c r="B2" s="34"/>
      <c r="C2" s="34"/>
      <c r="D2" s="34"/>
      <c r="E2" s="41"/>
      <c r="F2" s="41"/>
      <c r="G2" s="41"/>
      <c r="H2" s="29"/>
      <c r="I2" s="30"/>
      <c r="J2" s="34"/>
      <c r="K2" s="34"/>
      <c r="L2" s="34"/>
      <c r="M2" s="42" t="s">
        <v>28</v>
      </c>
      <c r="N2" s="42"/>
      <c r="O2" s="42"/>
      <c r="P2" s="43"/>
    </row>
    <row r="3" spans="1:18" s="16" customFormat="1" ht="15" x14ac:dyDescent="0.25">
      <c r="A3" s="44" t="s">
        <v>10</v>
      </c>
      <c r="B3" s="44"/>
      <c r="C3" s="44"/>
      <c r="D3" s="44"/>
      <c r="E3" s="44"/>
      <c r="F3" s="44"/>
      <c r="G3" s="44"/>
      <c r="H3" s="45"/>
      <c r="I3" s="45"/>
      <c r="J3" s="45"/>
      <c r="K3" s="45"/>
      <c r="L3" s="45"/>
      <c r="M3" s="45"/>
      <c r="N3" s="45"/>
      <c r="O3" s="45"/>
      <c r="P3" s="45"/>
    </row>
    <row r="4" spans="1:18" s="13" customFormat="1" ht="102" x14ac:dyDescent="0.25">
      <c r="A4" s="12" t="s">
        <v>17</v>
      </c>
      <c r="B4" s="12" t="s">
        <v>18</v>
      </c>
      <c r="C4" s="12" t="s">
        <v>19</v>
      </c>
      <c r="D4" s="12" t="s">
        <v>43</v>
      </c>
      <c r="E4" s="12" t="s">
        <v>20</v>
      </c>
      <c r="F4" s="12" t="s">
        <v>35</v>
      </c>
      <c r="G4" s="12" t="s">
        <v>34</v>
      </c>
      <c r="H4" s="12" t="s">
        <v>21</v>
      </c>
      <c r="I4" s="11" t="s">
        <v>42</v>
      </c>
      <c r="J4" s="12" t="s">
        <v>22</v>
      </c>
      <c r="K4" s="12" t="s">
        <v>23</v>
      </c>
      <c r="L4" s="12" t="s">
        <v>41</v>
      </c>
      <c r="M4" s="12" t="s">
        <v>24</v>
      </c>
      <c r="N4" s="12" t="s">
        <v>25</v>
      </c>
      <c r="O4" s="12" t="s">
        <v>26</v>
      </c>
      <c r="P4" s="12" t="s">
        <v>27</v>
      </c>
    </row>
    <row r="5" spans="1:18" s="16" customFormat="1" ht="20.25" customHeight="1" x14ac:dyDescent="0.25">
      <c r="A5" s="14">
        <v>1</v>
      </c>
      <c r="B5" s="46" t="s">
        <v>29</v>
      </c>
      <c r="C5" s="20" t="s">
        <v>38</v>
      </c>
      <c r="D5" s="14" t="s">
        <v>50</v>
      </c>
      <c r="E5" s="66">
        <v>2017</v>
      </c>
      <c r="F5" s="66">
        <v>150</v>
      </c>
      <c r="G5" s="14" t="s">
        <v>33</v>
      </c>
      <c r="H5" s="66" t="s">
        <v>32</v>
      </c>
      <c r="I5" s="67">
        <v>46008</v>
      </c>
      <c r="J5" s="68">
        <v>5722</v>
      </c>
      <c r="K5" s="36">
        <v>1.07</v>
      </c>
      <c r="L5" s="36">
        <v>0.57999999999999996</v>
      </c>
      <c r="M5" s="69">
        <v>1</v>
      </c>
      <c r="N5" s="36">
        <v>1.4</v>
      </c>
      <c r="O5" s="36">
        <v>1.97</v>
      </c>
      <c r="P5" s="70">
        <f>J5*K5*L5*M5*N5*O5</f>
        <v>9793.86</v>
      </c>
      <c r="Q5" s="72"/>
      <c r="R5" s="73"/>
    </row>
    <row r="6" spans="1:18" s="16" customFormat="1" ht="16.5" customHeight="1" x14ac:dyDescent="0.25">
      <c r="A6" s="17">
        <v>2</v>
      </c>
      <c r="B6" s="47"/>
      <c r="C6" s="19" t="s">
        <v>38</v>
      </c>
      <c r="D6" s="14" t="s">
        <v>51</v>
      </c>
      <c r="E6" s="66">
        <v>2006</v>
      </c>
      <c r="F6" s="66">
        <v>167</v>
      </c>
      <c r="G6" s="14" t="s">
        <v>33</v>
      </c>
      <c r="H6" s="66" t="s">
        <v>32</v>
      </c>
      <c r="I6" s="67">
        <v>46017</v>
      </c>
      <c r="J6" s="68">
        <v>5722</v>
      </c>
      <c r="K6" s="36">
        <v>1.07</v>
      </c>
      <c r="L6" s="36">
        <v>0.57999999999999996</v>
      </c>
      <c r="M6" s="69">
        <v>1</v>
      </c>
      <c r="N6" s="36">
        <v>1.6</v>
      </c>
      <c r="O6" s="36">
        <v>1.97</v>
      </c>
      <c r="P6" s="70">
        <f t="shared" ref="P6:P13" si="0">J6*K6*L6*M6*N6*O6</f>
        <v>11192.98</v>
      </c>
      <c r="Q6" s="72"/>
      <c r="R6" s="73"/>
    </row>
    <row r="7" spans="1:18" s="16" customFormat="1" ht="15.75" x14ac:dyDescent="0.25">
      <c r="A7" s="17">
        <v>3</v>
      </c>
      <c r="B7" s="47"/>
      <c r="C7" s="15" t="s">
        <v>44</v>
      </c>
      <c r="D7" s="14" t="s">
        <v>52</v>
      </c>
      <c r="E7" s="66">
        <v>2011</v>
      </c>
      <c r="F7" s="66">
        <v>107</v>
      </c>
      <c r="G7" s="14" t="s">
        <v>33</v>
      </c>
      <c r="H7" s="66" t="s">
        <v>32</v>
      </c>
      <c r="I7" s="67">
        <v>46016</v>
      </c>
      <c r="J7" s="68">
        <v>5722</v>
      </c>
      <c r="K7" s="36">
        <v>1.07</v>
      </c>
      <c r="L7" s="36">
        <v>0.57999999999999996</v>
      </c>
      <c r="M7" s="69">
        <v>1</v>
      </c>
      <c r="N7" s="36">
        <v>1.2</v>
      </c>
      <c r="O7" s="36">
        <v>1.97</v>
      </c>
      <c r="P7" s="70">
        <f t="shared" si="0"/>
        <v>8394.74</v>
      </c>
      <c r="Q7" s="72"/>
      <c r="R7" s="73"/>
    </row>
    <row r="8" spans="1:18" s="16" customFormat="1" ht="15.75" x14ac:dyDescent="0.25">
      <c r="A8" s="17">
        <v>4</v>
      </c>
      <c r="B8" s="47"/>
      <c r="C8" s="25" t="s">
        <v>39</v>
      </c>
      <c r="D8" s="14" t="s">
        <v>53</v>
      </c>
      <c r="E8" s="66">
        <v>2011</v>
      </c>
      <c r="F8" s="66">
        <v>151</v>
      </c>
      <c r="G8" s="14" t="s">
        <v>33</v>
      </c>
      <c r="H8" s="66" t="s">
        <v>31</v>
      </c>
      <c r="I8" s="67">
        <v>46016</v>
      </c>
      <c r="J8" s="68">
        <v>6823</v>
      </c>
      <c r="K8" s="36">
        <v>1.07</v>
      </c>
      <c r="L8" s="36">
        <v>0.57999999999999996</v>
      </c>
      <c r="M8" s="69">
        <v>1</v>
      </c>
      <c r="N8" s="36">
        <v>1</v>
      </c>
      <c r="O8" s="36">
        <v>1.97</v>
      </c>
      <c r="P8" s="70">
        <f t="shared" si="0"/>
        <v>8341.68</v>
      </c>
      <c r="Q8" s="72"/>
      <c r="R8" s="73"/>
    </row>
    <row r="9" spans="1:18" s="16" customFormat="1" ht="15.75" x14ac:dyDescent="0.25">
      <c r="A9" s="17">
        <v>5</v>
      </c>
      <c r="B9" s="47"/>
      <c r="C9" s="25" t="s">
        <v>39</v>
      </c>
      <c r="D9" s="14" t="s">
        <v>54</v>
      </c>
      <c r="E9" s="66">
        <v>2010</v>
      </c>
      <c r="F9" s="66">
        <v>151</v>
      </c>
      <c r="G9" s="14" t="s">
        <v>33</v>
      </c>
      <c r="H9" s="66" t="s">
        <v>31</v>
      </c>
      <c r="I9" s="67">
        <v>46016</v>
      </c>
      <c r="J9" s="68">
        <v>6823</v>
      </c>
      <c r="K9" s="36">
        <v>1.07</v>
      </c>
      <c r="L9" s="36">
        <v>0.57999999999999996</v>
      </c>
      <c r="M9" s="69">
        <v>1</v>
      </c>
      <c r="N9" s="36">
        <v>1</v>
      </c>
      <c r="O9" s="36">
        <v>1.97</v>
      </c>
      <c r="P9" s="70">
        <f t="shared" si="0"/>
        <v>8341.68</v>
      </c>
      <c r="Q9" s="72"/>
      <c r="R9" s="73"/>
    </row>
    <row r="10" spans="1:18" s="16" customFormat="1" ht="15.75" x14ac:dyDescent="0.25">
      <c r="A10" s="17">
        <v>6</v>
      </c>
      <c r="B10" s="47"/>
      <c r="C10" s="25" t="s">
        <v>45</v>
      </c>
      <c r="D10" s="14" t="s">
        <v>55</v>
      </c>
      <c r="E10" s="66">
        <v>2013</v>
      </c>
      <c r="F10" s="66">
        <v>155</v>
      </c>
      <c r="G10" s="14" t="s">
        <v>33</v>
      </c>
      <c r="H10" s="66" t="s">
        <v>31</v>
      </c>
      <c r="I10" s="67">
        <v>46016</v>
      </c>
      <c r="J10" s="68">
        <v>6823</v>
      </c>
      <c r="K10" s="36">
        <v>1.07</v>
      </c>
      <c r="L10" s="36">
        <v>0.57999999999999996</v>
      </c>
      <c r="M10" s="69">
        <v>1</v>
      </c>
      <c r="N10" s="36">
        <v>1</v>
      </c>
      <c r="O10" s="36">
        <v>1.97</v>
      </c>
      <c r="P10" s="70">
        <f t="shared" si="0"/>
        <v>8341.68</v>
      </c>
      <c r="Q10" s="72"/>
      <c r="R10" s="73"/>
    </row>
    <row r="11" spans="1:18" s="16" customFormat="1" ht="15.75" x14ac:dyDescent="0.25">
      <c r="A11" s="17">
        <v>7</v>
      </c>
      <c r="B11" s="47"/>
      <c r="C11" s="25" t="s">
        <v>46</v>
      </c>
      <c r="D11" s="14" t="s">
        <v>56</v>
      </c>
      <c r="E11" s="66">
        <v>2013</v>
      </c>
      <c r="F11" s="66">
        <v>106.8</v>
      </c>
      <c r="G11" s="14" t="s">
        <v>33</v>
      </c>
      <c r="H11" s="66" t="s">
        <v>32</v>
      </c>
      <c r="I11" s="67">
        <v>46016</v>
      </c>
      <c r="J11" s="68">
        <v>5722</v>
      </c>
      <c r="K11" s="36">
        <v>1.07</v>
      </c>
      <c r="L11" s="36">
        <v>0.57999999999999996</v>
      </c>
      <c r="M11" s="69">
        <v>1</v>
      </c>
      <c r="N11" s="36">
        <v>1.2</v>
      </c>
      <c r="O11" s="36">
        <v>1.97</v>
      </c>
      <c r="P11" s="70">
        <f t="shared" si="0"/>
        <v>8394.74</v>
      </c>
      <c r="Q11" s="72"/>
      <c r="R11" s="73"/>
    </row>
    <row r="12" spans="1:18" s="16" customFormat="1" ht="15.75" x14ac:dyDescent="0.25">
      <c r="A12" s="17">
        <v>8</v>
      </c>
      <c r="B12" s="47"/>
      <c r="C12" s="25" t="s">
        <v>47</v>
      </c>
      <c r="D12" s="14" t="s">
        <v>57</v>
      </c>
      <c r="E12" s="66">
        <v>2018</v>
      </c>
      <c r="F12" s="66">
        <v>169</v>
      </c>
      <c r="G12" s="14" t="s">
        <v>33</v>
      </c>
      <c r="H12" s="66" t="s">
        <v>31</v>
      </c>
      <c r="I12" s="67">
        <v>46016</v>
      </c>
      <c r="J12" s="68">
        <v>8526</v>
      </c>
      <c r="K12" s="36">
        <v>1.07</v>
      </c>
      <c r="L12" s="36">
        <v>0.57999999999999996</v>
      </c>
      <c r="M12" s="69">
        <v>1</v>
      </c>
      <c r="N12" s="36">
        <v>1</v>
      </c>
      <c r="O12" s="36">
        <v>1.97</v>
      </c>
      <c r="P12" s="70">
        <f t="shared" si="0"/>
        <v>10423.73</v>
      </c>
      <c r="Q12" s="72"/>
      <c r="R12" s="73"/>
    </row>
    <row r="13" spans="1:18" s="16" customFormat="1" ht="15.75" x14ac:dyDescent="0.25">
      <c r="A13" s="17">
        <v>9</v>
      </c>
      <c r="B13" s="47"/>
      <c r="C13" s="25" t="s">
        <v>30</v>
      </c>
      <c r="D13" s="14" t="s">
        <v>58</v>
      </c>
      <c r="E13" s="66">
        <v>2018</v>
      </c>
      <c r="F13" s="66">
        <v>122.4</v>
      </c>
      <c r="G13" s="14" t="s">
        <v>33</v>
      </c>
      <c r="H13" s="66" t="s">
        <v>31</v>
      </c>
      <c r="I13" s="67">
        <v>46016</v>
      </c>
      <c r="J13" s="68">
        <v>8526</v>
      </c>
      <c r="K13" s="36">
        <v>1.07</v>
      </c>
      <c r="L13" s="36">
        <v>0.57999999999999996</v>
      </c>
      <c r="M13" s="69">
        <v>1</v>
      </c>
      <c r="N13" s="36">
        <v>1</v>
      </c>
      <c r="O13" s="36">
        <v>1.97</v>
      </c>
      <c r="P13" s="70">
        <f t="shared" si="0"/>
        <v>10423.73</v>
      </c>
      <c r="Q13" s="72"/>
      <c r="R13" s="73"/>
    </row>
    <row r="14" spans="1:18" s="16" customFormat="1" ht="15.75" x14ac:dyDescent="0.25">
      <c r="A14" s="17">
        <v>10</v>
      </c>
      <c r="B14" s="63"/>
      <c r="C14" s="25" t="s">
        <v>48</v>
      </c>
      <c r="D14" s="14" t="s">
        <v>59</v>
      </c>
      <c r="E14" s="66">
        <v>2024</v>
      </c>
      <c r="F14" s="66">
        <v>168.9</v>
      </c>
      <c r="G14" s="14" t="s">
        <v>33</v>
      </c>
      <c r="H14" s="66" t="s">
        <v>31</v>
      </c>
      <c r="I14" s="67">
        <v>46013</v>
      </c>
      <c r="J14" s="68">
        <v>8526</v>
      </c>
      <c r="K14" s="36">
        <v>1.07</v>
      </c>
      <c r="L14" s="36">
        <v>0.57999999999999996</v>
      </c>
      <c r="M14" s="69">
        <v>1</v>
      </c>
      <c r="N14" s="36">
        <v>1</v>
      </c>
      <c r="O14" s="36">
        <v>1.97</v>
      </c>
      <c r="P14" s="70">
        <f t="shared" ref="P14:P15" si="1">J14*K14*L14*M14*N14*O14</f>
        <v>10423.73</v>
      </c>
      <c r="Q14" s="72"/>
      <c r="R14" s="73"/>
    </row>
    <row r="15" spans="1:18" s="16" customFormat="1" ht="15.75" x14ac:dyDescent="0.25">
      <c r="A15" s="17">
        <v>11</v>
      </c>
      <c r="B15" s="63"/>
      <c r="C15" s="25" t="s">
        <v>30</v>
      </c>
      <c r="D15" s="14" t="s">
        <v>60</v>
      </c>
      <c r="E15" s="66">
        <v>2024</v>
      </c>
      <c r="F15" s="66">
        <v>122.4</v>
      </c>
      <c r="G15" s="14" t="s">
        <v>33</v>
      </c>
      <c r="H15" s="66" t="s">
        <v>31</v>
      </c>
      <c r="I15" s="67">
        <v>46013</v>
      </c>
      <c r="J15" s="68">
        <v>8526</v>
      </c>
      <c r="K15" s="36">
        <v>1.07</v>
      </c>
      <c r="L15" s="36">
        <v>0.57999999999999996</v>
      </c>
      <c r="M15" s="69">
        <v>1</v>
      </c>
      <c r="N15" s="36">
        <v>1</v>
      </c>
      <c r="O15" s="36">
        <v>1.97</v>
      </c>
      <c r="P15" s="70">
        <f t="shared" si="1"/>
        <v>10423.73</v>
      </c>
      <c r="Q15" s="72"/>
      <c r="R15" s="73"/>
    </row>
    <row r="16" spans="1:18" s="16" customFormat="1" ht="15.75" x14ac:dyDescent="0.25">
      <c r="A16" s="17">
        <v>12</v>
      </c>
      <c r="B16" s="64"/>
      <c r="C16" s="25" t="s">
        <v>49</v>
      </c>
      <c r="D16" s="14" t="s">
        <v>61</v>
      </c>
      <c r="E16" s="66">
        <v>2024</v>
      </c>
      <c r="F16" s="66">
        <v>106.7</v>
      </c>
      <c r="G16" s="14" t="s">
        <v>33</v>
      </c>
      <c r="H16" s="66" t="s">
        <v>31</v>
      </c>
      <c r="I16" s="67">
        <v>46013</v>
      </c>
      <c r="J16" s="68">
        <v>6823</v>
      </c>
      <c r="K16" s="36">
        <v>1.07</v>
      </c>
      <c r="L16" s="36">
        <v>0.57999999999999996</v>
      </c>
      <c r="M16" s="69">
        <v>1</v>
      </c>
      <c r="N16" s="36">
        <v>1</v>
      </c>
      <c r="O16" s="36">
        <v>1.97</v>
      </c>
      <c r="P16" s="70">
        <f t="shared" ref="P16" si="2">J16*K16*L16*M16*N16*O16</f>
        <v>8341.68</v>
      </c>
      <c r="Q16" s="72"/>
      <c r="R16" s="73"/>
    </row>
    <row r="17" spans="1:16" s="3" customFormat="1" ht="15.75" x14ac:dyDescent="0.25">
      <c r="A17" s="48" t="s">
        <v>4</v>
      </c>
      <c r="B17" s="49"/>
      <c r="C17" s="49"/>
      <c r="D17" s="65"/>
      <c r="E17" s="65"/>
      <c r="F17" s="65"/>
      <c r="G17" s="65"/>
      <c r="H17" s="65"/>
      <c r="I17" s="65"/>
      <c r="J17" s="49"/>
      <c r="K17" s="49"/>
      <c r="L17" s="49"/>
      <c r="M17" s="49"/>
      <c r="N17" s="49"/>
      <c r="O17" s="50"/>
      <c r="P17" s="71">
        <f>SUM(P5:P16)</f>
        <v>112837.96</v>
      </c>
    </row>
    <row r="18" spans="1:16" ht="15.75" x14ac:dyDescent="0.2">
      <c r="A18" s="7"/>
      <c r="B18" s="7"/>
      <c r="C18" s="7"/>
      <c r="D18" s="7"/>
      <c r="E18" s="7"/>
      <c r="F18" s="8"/>
      <c r="G18" s="8"/>
      <c r="H18" s="1"/>
      <c r="I18" s="1"/>
      <c r="P18" s="35"/>
    </row>
    <row r="19" spans="1:16" ht="15.75" x14ac:dyDescent="0.25">
      <c r="A19" s="51" t="s">
        <v>0</v>
      </c>
      <c r="B19" s="51"/>
      <c r="C19" s="51"/>
      <c r="D19" s="51"/>
      <c r="E19" s="51"/>
      <c r="F19" s="51"/>
      <c r="G19" s="51"/>
      <c r="H19" s="51"/>
      <c r="I19" s="51"/>
      <c r="J19" s="27">
        <f>P17</f>
        <v>112837.96</v>
      </c>
      <c r="K19" s="52" t="s">
        <v>63</v>
      </c>
      <c r="L19" s="39"/>
      <c r="M19" s="39"/>
      <c r="N19" s="39"/>
      <c r="O19" s="39"/>
      <c r="P19" s="39"/>
    </row>
    <row r="20" spans="1:16" ht="15.75" x14ac:dyDescent="0.25">
      <c r="A20" s="9"/>
      <c r="C20" s="9"/>
      <c r="D20" s="9"/>
      <c r="E20" s="9"/>
      <c r="F20" s="9"/>
      <c r="G20" s="9"/>
      <c r="I20" s="1"/>
    </row>
    <row r="21" spans="1:16" ht="15.75" x14ac:dyDescent="0.25">
      <c r="B21" s="9"/>
      <c r="C21" s="9"/>
      <c r="D21" s="9"/>
      <c r="E21" s="9"/>
      <c r="F21" s="9"/>
      <c r="G21" s="9"/>
      <c r="H21" s="1"/>
      <c r="I21" s="1"/>
    </row>
    <row r="22" spans="1:16" ht="15.75" x14ac:dyDescent="0.25">
      <c r="A22" s="38" t="s">
        <v>2</v>
      </c>
      <c r="B22" s="39"/>
      <c r="C22" s="39"/>
      <c r="D22" s="10"/>
      <c r="E22" s="10"/>
      <c r="F22" s="10" t="s">
        <v>3</v>
      </c>
      <c r="G22" s="7"/>
      <c r="H22" s="1"/>
      <c r="I22" s="1"/>
    </row>
    <row r="23" spans="1:16" x14ac:dyDescent="0.25">
      <c r="H23" s="1"/>
      <c r="I23" s="1"/>
    </row>
    <row r="24" spans="1:16" ht="15" x14ac:dyDescent="0.25">
      <c r="H24" s="1"/>
      <c r="I24" s="1"/>
      <c r="J24" s="74"/>
      <c r="K24" s="75"/>
      <c r="L24" s="75"/>
      <c r="M24" s="75"/>
      <c r="N24" s="75"/>
      <c r="O24" s="75"/>
      <c r="P24" s="37"/>
    </row>
    <row r="25" spans="1:16" ht="15" x14ac:dyDescent="0.25">
      <c r="H25" s="1"/>
      <c r="I25" s="1"/>
      <c r="J25" s="76"/>
      <c r="K25" s="75"/>
      <c r="L25" s="75"/>
      <c r="M25" s="75"/>
      <c r="N25" s="75"/>
      <c r="O25" s="75"/>
      <c r="P25" s="37"/>
    </row>
    <row r="26" spans="1:16" ht="15" x14ac:dyDescent="0.25">
      <c r="H26" s="1"/>
      <c r="I26" s="1"/>
      <c r="J26" s="76"/>
      <c r="K26" s="75"/>
      <c r="L26" s="75"/>
      <c r="M26" s="75"/>
      <c r="N26" s="75"/>
      <c r="O26" s="75"/>
      <c r="P26" s="37"/>
    </row>
    <row r="27" spans="1:16" ht="15" x14ac:dyDescent="0.25">
      <c r="H27" s="1"/>
      <c r="I27" s="1"/>
      <c r="J27" s="74"/>
      <c r="K27" s="75"/>
      <c r="L27" s="75"/>
      <c r="M27" s="75"/>
      <c r="N27" s="75"/>
      <c r="O27" s="75"/>
      <c r="P27" s="37"/>
    </row>
    <row r="28" spans="1:16" ht="15" x14ac:dyDescent="0.25">
      <c r="H28" s="1"/>
      <c r="I28" s="1"/>
      <c r="J28" s="74"/>
      <c r="K28" s="75"/>
      <c r="L28" s="77"/>
      <c r="M28" s="75"/>
      <c r="N28" s="75"/>
      <c r="O28" s="75"/>
      <c r="P28" s="37"/>
    </row>
    <row r="29" spans="1:16" ht="15" x14ac:dyDescent="0.25">
      <c r="H29" s="1"/>
      <c r="I29" s="1"/>
      <c r="J29" s="74"/>
      <c r="K29" s="75"/>
      <c r="L29" s="77"/>
      <c r="M29" s="75"/>
      <c r="N29" s="75"/>
      <c r="O29" s="75"/>
      <c r="P29" s="37"/>
    </row>
    <row r="30" spans="1:16" ht="15" x14ac:dyDescent="0.25">
      <c r="H30" s="1"/>
      <c r="I30" s="1"/>
      <c r="J30" s="74"/>
      <c r="K30" s="75"/>
      <c r="L30" s="75"/>
      <c r="M30" s="75"/>
      <c r="N30" s="75"/>
      <c r="O30" s="75"/>
      <c r="P30" s="37"/>
    </row>
    <row r="31" spans="1:16" ht="15" x14ac:dyDescent="0.25">
      <c r="H31" s="1"/>
      <c r="I31" s="1"/>
      <c r="J31" s="74"/>
      <c r="K31" s="75"/>
      <c r="L31" s="75"/>
      <c r="M31" s="75"/>
      <c r="N31" s="75"/>
      <c r="O31" s="75"/>
      <c r="P31" s="37"/>
    </row>
    <row r="32" spans="1:16" ht="15" x14ac:dyDescent="0.25">
      <c r="H32" s="1"/>
      <c r="I32" s="1"/>
      <c r="J32" s="76"/>
      <c r="K32" s="75"/>
      <c r="L32" s="75"/>
      <c r="M32" s="75"/>
      <c r="N32" s="75"/>
      <c r="O32" s="75"/>
      <c r="P32" s="37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4"/>
      <c r="J33" s="78"/>
      <c r="K33" s="78"/>
      <c r="L33" s="78"/>
      <c r="M33" s="78"/>
      <c r="N33" s="78"/>
      <c r="O33" s="78"/>
      <c r="P33" s="4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78"/>
      <c r="K34" s="78"/>
      <c r="L34" s="78"/>
      <c r="M34" s="78"/>
      <c r="N34" s="78"/>
      <c r="O34" s="78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16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16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16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16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16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16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16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H1575" s="1"/>
      <c r="I1575" s="1"/>
    </row>
    <row r="1576" spans="1:9" x14ac:dyDescent="0.25"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1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1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1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A1586" s="1"/>
      <c r="B1586" s="1"/>
      <c r="C1586" s="1"/>
      <c r="D1586" s="1"/>
      <c r="E1586" s="1"/>
      <c r="F1586" s="1"/>
      <c r="G1586" s="1"/>
      <c r="H1586" s="1"/>
      <c r="I1586" s="1"/>
    </row>
    <row r="1587" spans="1:9" x14ac:dyDescent="0.25">
      <c r="A1587" s="1"/>
      <c r="B1587" s="1"/>
      <c r="C1587" s="1"/>
      <c r="D1587" s="1"/>
      <c r="E1587" s="1"/>
      <c r="F1587" s="1"/>
      <c r="G1587" s="1"/>
      <c r="H1587" s="1"/>
      <c r="I1587" s="1"/>
    </row>
    <row r="1588" spans="1:9" x14ac:dyDescent="0.25">
      <c r="A1588" s="1"/>
      <c r="B1588" s="1"/>
      <c r="C1588" s="1"/>
      <c r="D1588" s="1"/>
      <c r="E1588" s="1"/>
      <c r="F1588" s="1"/>
      <c r="G1588" s="1"/>
      <c r="H1588" s="1"/>
      <c r="I1588" s="1"/>
    </row>
    <row r="1589" spans="1:9" x14ac:dyDescent="0.25">
      <c r="A1589" s="1"/>
      <c r="B1589" s="1"/>
      <c r="C1589" s="1"/>
      <c r="D1589" s="1"/>
      <c r="E1589" s="1"/>
      <c r="F1589" s="1"/>
      <c r="G1589" s="1"/>
      <c r="H1589" s="1"/>
      <c r="I1589" s="1"/>
    </row>
  </sheetData>
  <mergeCells count="9">
    <mergeCell ref="A22:C22"/>
    <mergeCell ref="E1:G2"/>
    <mergeCell ref="M1:P1"/>
    <mergeCell ref="M2:P2"/>
    <mergeCell ref="A3:P3"/>
    <mergeCell ref="A17:O17"/>
    <mergeCell ref="A19:I19"/>
    <mergeCell ref="K19:P19"/>
    <mergeCell ref="B5:B16"/>
  </mergeCells>
  <pageMargins left="0.39370078740157483" right="0.19685039370078741" top="0.59055118110236227" bottom="0.55118110236220474" header="0.51181102362204722" footer="0.51181102362204722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04"/>
  <sheetViews>
    <sheetView tabSelected="1" view="pageBreakPreview" zoomScale="90" zoomScaleNormal="100" zoomScaleSheetLayoutView="90" workbookViewId="0">
      <selection activeCell="G19" sqref="G19"/>
    </sheetView>
  </sheetViews>
  <sheetFormatPr defaultRowHeight="12.75" x14ac:dyDescent="0.25"/>
  <cols>
    <col min="1" max="1" width="3.625" style="2" customWidth="1"/>
    <col min="2" max="2" width="14.375" style="2" customWidth="1"/>
    <col min="3" max="3" width="13" style="2" customWidth="1"/>
    <col min="4" max="4" width="10.125" style="2" customWidth="1"/>
    <col min="5" max="5" width="8.25" style="2" customWidth="1"/>
    <col min="6" max="6" width="8.125" style="2" customWidth="1"/>
    <col min="7" max="7" width="8.875" style="2" customWidth="1"/>
    <col min="8" max="8" width="9" style="5"/>
    <col min="9" max="9" width="10" style="6" customWidth="1"/>
    <col min="10" max="10" width="11.5" style="1" customWidth="1"/>
    <col min="11" max="12" width="9" style="1"/>
    <col min="13" max="13" width="13" style="1" customWidth="1"/>
    <col min="14" max="15" width="9" style="1"/>
    <col min="16" max="16" width="9.875" style="1" bestFit="1" customWidth="1"/>
    <col min="17" max="16384" width="9" style="1"/>
  </cols>
  <sheetData>
    <row r="1" spans="1:16" s="31" customFormat="1" ht="15" x14ac:dyDescent="0.25">
      <c r="A1" s="28"/>
      <c r="B1" s="28"/>
      <c r="C1" s="28"/>
      <c r="D1" s="28"/>
      <c r="E1" s="40"/>
      <c r="F1" s="41"/>
      <c r="G1" s="41"/>
      <c r="H1" s="29"/>
      <c r="I1" s="30"/>
      <c r="J1" s="28"/>
      <c r="K1" s="28"/>
      <c r="L1" s="28"/>
      <c r="M1" s="42" t="s">
        <v>1</v>
      </c>
      <c r="N1" s="42"/>
      <c r="O1" s="42"/>
      <c r="P1" s="43"/>
    </row>
    <row r="2" spans="1:16" s="31" customFormat="1" ht="15" x14ac:dyDescent="0.25">
      <c r="A2" s="28"/>
      <c r="B2" s="28"/>
      <c r="C2" s="28"/>
      <c r="D2" s="28"/>
      <c r="E2" s="41"/>
      <c r="F2" s="41"/>
      <c r="G2" s="41"/>
      <c r="H2" s="29"/>
      <c r="I2" s="30"/>
      <c r="J2" s="28"/>
      <c r="K2" s="28"/>
      <c r="L2" s="28"/>
      <c r="M2" s="42" t="s">
        <v>28</v>
      </c>
      <c r="N2" s="42"/>
      <c r="O2" s="42"/>
      <c r="P2" s="43"/>
    </row>
    <row r="3" spans="1:16" s="31" customFormat="1" ht="15" x14ac:dyDescent="0.25">
      <c r="A3" s="61" t="s">
        <v>5</v>
      </c>
      <c r="B3" s="61"/>
      <c r="C3" s="61"/>
      <c r="D3" s="61"/>
      <c r="E3" s="61"/>
      <c r="F3" s="61"/>
      <c r="G3" s="61"/>
      <c r="H3" s="54"/>
      <c r="I3" s="54"/>
      <c r="J3" s="54"/>
      <c r="K3" s="54"/>
      <c r="L3" s="54"/>
      <c r="M3" s="54"/>
      <c r="N3" s="54"/>
      <c r="O3" s="54"/>
      <c r="P3" s="54"/>
    </row>
    <row r="4" spans="1:16" s="31" customFormat="1" ht="15" x14ac:dyDescent="0.25">
      <c r="A4" s="62" t="s">
        <v>6</v>
      </c>
      <c r="B4" s="62"/>
      <c r="C4" s="62"/>
      <c r="D4" s="62"/>
      <c r="E4" s="62"/>
      <c r="F4" s="62"/>
      <c r="G4" s="62"/>
      <c r="H4" s="54"/>
      <c r="I4" s="54"/>
      <c r="J4" s="54"/>
      <c r="K4" s="54"/>
      <c r="L4" s="54"/>
      <c r="M4" s="54"/>
      <c r="N4" s="54"/>
      <c r="O4" s="54"/>
      <c r="P4" s="54"/>
    </row>
    <row r="5" spans="1:16" s="31" customFormat="1" ht="15" x14ac:dyDescent="0.25">
      <c r="A5" s="57" t="s">
        <v>64</v>
      </c>
      <c r="B5" s="57"/>
      <c r="C5" s="57"/>
      <c r="D5" s="57"/>
      <c r="E5" s="57"/>
      <c r="F5" s="57"/>
      <c r="G5" s="57"/>
      <c r="H5" s="79"/>
      <c r="I5" s="79"/>
      <c r="J5" s="79"/>
      <c r="K5" s="79"/>
      <c r="L5" s="79"/>
      <c r="M5" s="79"/>
      <c r="N5" s="79"/>
      <c r="O5" s="79"/>
      <c r="P5" s="79"/>
    </row>
    <row r="6" spans="1:16" s="16" customFormat="1" ht="15" x14ac:dyDescent="0.25">
      <c r="A6" s="58" t="s">
        <v>7</v>
      </c>
      <c r="B6" s="53"/>
      <c r="C6" s="53"/>
      <c r="D6" s="53"/>
      <c r="E6" s="53"/>
      <c r="F6" s="53"/>
      <c r="G6" s="53"/>
      <c r="H6" s="54"/>
      <c r="I6" s="54"/>
      <c r="J6" s="54"/>
      <c r="K6" s="54"/>
      <c r="L6" s="54"/>
      <c r="M6" s="54"/>
      <c r="N6" s="54"/>
      <c r="O6" s="54"/>
      <c r="P6" s="54"/>
    </row>
    <row r="7" spans="1:16" s="16" customFormat="1" ht="47.25" customHeight="1" x14ac:dyDescent="0.25">
      <c r="A7" s="59" t="s">
        <v>62</v>
      </c>
      <c r="B7" s="55"/>
      <c r="C7" s="55"/>
      <c r="D7" s="55"/>
      <c r="E7" s="55"/>
      <c r="F7" s="55"/>
      <c r="G7" s="55"/>
      <c r="H7" s="54"/>
      <c r="I7" s="54"/>
      <c r="J7" s="54"/>
      <c r="K7" s="54"/>
      <c r="L7" s="54"/>
      <c r="M7" s="54"/>
      <c r="N7" s="54"/>
      <c r="O7" s="54"/>
      <c r="P7" s="54"/>
    </row>
    <row r="8" spans="1:16" s="16" customFormat="1" ht="15.75" customHeight="1" x14ac:dyDescent="0.25">
      <c r="A8" s="55" t="s">
        <v>8</v>
      </c>
      <c r="B8" s="55"/>
      <c r="C8" s="55"/>
      <c r="D8" s="55"/>
      <c r="E8" s="55"/>
      <c r="F8" s="55"/>
      <c r="G8" s="55"/>
      <c r="H8" s="54"/>
      <c r="I8" s="54"/>
      <c r="J8" s="54"/>
      <c r="K8" s="54"/>
      <c r="L8" s="54"/>
      <c r="M8" s="54"/>
      <c r="N8" s="54"/>
      <c r="O8" s="54"/>
      <c r="P8" s="54"/>
    </row>
    <row r="9" spans="1:16" s="16" customFormat="1" ht="15" x14ac:dyDescent="0.25">
      <c r="A9" s="44" t="s">
        <v>9</v>
      </c>
      <c r="B9" s="44"/>
      <c r="C9" s="44"/>
      <c r="D9" s="44"/>
      <c r="E9" s="44"/>
      <c r="F9" s="44"/>
      <c r="G9" s="44"/>
      <c r="H9" s="60"/>
      <c r="I9" s="60"/>
      <c r="J9" s="60"/>
      <c r="K9" s="60"/>
      <c r="L9" s="60"/>
      <c r="M9" s="60"/>
      <c r="N9" s="60"/>
      <c r="O9" s="60"/>
      <c r="P9" s="60"/>
    </row>
    <row r="10" spans="1:16" s="16" customFormat="1" ht="15" x14ac:dyDescent="0.25">
      <c r="A10" s="53" t="s">
        <v>11</v>
      </c>
      <c r="B10" s="53"/>
      <c r="C10" s="53"/>
      <c r="D10" s="53"/>
      <c r="E10" s="53"/>
      <c r="F10" s="53"/>
      <c r="G10" s="53"/>
      <c r="H10" s="54"/>
      <c r="I10" s="54"/>
      <c r="J10" s="54"/>
      <c r="K10" s="54"/>
      <c r="L10" s="54"/>
      <c r="M10" s="54"/>
      <c r="N10" s="54"/>
      <c r="O10" s="54"/>
      <c r="P10" s="54"/>
    </row>
    <row r="11" spans="1:16" s="16" customFormat="1" ht="15" x14ac:dyDescent="0.25">
      <c r="A11" s="53" t="s">
        <v>12</v>
      </c>
      <c r="B11" s="53"/>
      <c r="C11" s="53"/>
      <c r="D11" s="53"/>
      <c r="E11" s="53"/>
      <c r="F11" s="53"/>
      <c r="G11" s="53"/>
      <c r="H11" s="54"/>
      <c r="I11" s="54"/>
      <c r="J11" s="54"/>
      <c r="K11" s="54"/>
      <c r="L11" s="54"/>
      <c r="M11" s="54"/>
      <c r="N11" s="54"/>
      <c r="O11" s="54"/>
      <c r="P11" s="54"/>
    </row>
    <row r="12" spans="1:16" s="16" customFormat="1" ht="45" customHeight="1" x14ac:dyDescent="0.25">
      <c r="A12" s="55" t="s">
        <v>40</v>
      </c>
      <c r="B12" s="53"/>
      <c r="C12" s="53"/>
      <c r="D12" s="53"/>
      <c r="E12" s="53"/>
      <c r="F12" s="53"/>
      <c r="G12" s="53"/>
      <c r="H12" s="54"/>
      <c r="I12" s="54"/>
      <c r="J12" s="54"/>
      <c r="K12" s="54"/>
      <c r="L12" s="54"/>
      <c r="M12" s="54"/>
      <c r="N12" s="54"/>
      <c r="O12" s="54"/>
      <c r="P12" s="54"/>
    </row>
    <row r="13" spans="1:16" s="16" customFormat="1" ht="44.25" customHeight="1" x14ac:dyDescent="0.25">
      <c r="A13" s="55" t="s">
        <v>13</v>
      </c>
      <c r="B13" s="55"/>
      <c r="C13" s="55"/>
      <c r="D13" s="55"/>
      <c r="E13" s="55"/>
      <c r="F13" s="55"/>
      <c r="G13" s="55"/>
      <c r="H13" s="56"/>
      <c r="I13" s="56"/>
      <c r="J13" s="56"/>
      <c r="K13" s="56"/>
      <c r="L13" s="56"/>
      <c r="M13" s="56"/>
      <c r="N13" s="56"/>
      <c r="O13" s="56"/>
      <c r="P13" s="56"/>
    </row>
    <row r="14" spans="1:16" s="16" customFormat="1" ht="32.25" customHeight="1" x14ac:dyDescent="0.25">
      <c r="A14" s="55" t="s">
        <v>14</v>
      </c>
      <c r="B14" s="55"/>
      <c r="C14" s="55"/>
      <c r="D14" s="55"/>
      <c r="E14" s="55"/>
      <c r="F14" s="55"/>
      <c r="G14" s="55"/>
      <c r="H14" s="56"/>
      <c r="I14" s="56"/>
      <c r="J14" s="56"/>
      <c r="K14" s="56"/>
      <c r="L14" s="56"/>
      <c r="M14" s="56"/>
      <c r="N14" s="56"/>
      <c r="O14" s="56"/>
      <c r="P14" s="56"/>
    </row>
    <row r="15" spans="1:16" s="16" customFormat="1" ht="15" x14ac:dyDescent="0.25">
      <c r="A15" s="53" t="s">
        <v>15</v>
      </c>
      <c r="B15" s="53"/>
      <c r="C15" s="53"/>
      <c r="D15" s="53"/>
      <c r="E15" s="53"/>
      <c r="F15" s="53"/>
      <c r="G15" s="53"/>
      <c r="H15" s="54"/>
      <c r="I15" s="54"/>
      <c r="J15" s="54"/>
      <c r="K15" s="54"/>
      <c r="L15" s="54"/>
      <c r="M15" s="54"/>
      <c r="N15" s="54"/>
      <c r="O15" s="54"/>
      <c r="P15" s="54"/>
    </row>
    <row r="16" spans="1:16" s="16" customFormat="1" ht="15" x14ac:dyDescent="0.25">
      <c r="A16" s="53" t="s">
        <v>16</v>
      </c>
      <c r="B16" s="53"/>
      <c r="C16" s="53"/>
      <c r="D16" s="53"/>
      <c r="E16" s="53"/>
      <c r="F16" s="53"/>
      <c r="G16" s="53"/>
      <c r="H16" s="54"/>
      <c r="I16" s="54"/>
      <c r="J16" s="54"/>
      <c r="K16" s="54"/>
      <c r="L16" s="54"/>
      <c r="M16" s="54"/>
      <c r="N16" s="54"/>
      <c r="O16" s="54"/>
      <c r="P16" s="54"/>
    </row>
    <row r="17" spans="1:16" s="16" customFormat="1" ht="3" customHeight="1" x14ac:dyDescent="0.25">
      <c r="A17" s="53"/>
      <c r="B17" s="53"/>
      <c r="C17" s="53"/>
      <c r="D17" s="53"/>
      <c r="E17" s="53"/>
      <c r="F17" s="53"/>
      <c r="G17" s="53"/>
      <c r="H17" s="28"/>
      <c r="I17" s="32"/>
      <c r="J17" s="28"/>
      <c r="K17" s="28"/>
      <c r="L17" s="28"/>
      <c r="M17" s="28"/>
      <c r="N17" s="28"/>
      <c r="O17" s="28"/>
      <c r="P17" s="28"/>
    </row>
    <row r="18" spans="1:16" s="16" customFormat="1" ht="16.5" customHeight="1" x14ac:dyDescent="0.25">
      <c r="A18" s="44" t="s">
        <v>10</v>
      </c>
      <c r="B18" s="44"/>
      <c r="C18" s="44"/>
      <c r="D18" s="44"/>
      <c r="E18" s="44"/>
      <c r="F18" s="44"/>
      <c r="G18" s="44"/>
      <c r="H18" s="45"/>
      <c r="I18" s="45"/>
      <c r="J18" s="45"/>
      <c r="K18" s="45"/>
      <c r="L18" s="45"/>
      <c r="M18" s="45"/>
      <c r="N18" s="45"/>
      <c r="O18" s="45"/>
      <c r="P18" s="45"/>
    </row>
    <row r="19" spans="1:16" s="13" customFormat="1" ht="105" customHeight="1" x14ac:dyDescent="0.25">
      <c r="A19" s="12" t="s">
        <v>17</v>
      </c>
      <c r="B19" s="12" t="s">
        <v>18</v>
      </c>
      <c r="C19" s="12" t="s">
        <v>19</v>
      </c>
      <c r="D19" s="12" t="s">
        <v>43</v>
      </c>
      <c r="E19" s="12" t="s">
        <v>20</v>
      </c>
      <c r="F19" s="12" t="s">
        <v>35</v>
      </c>
      <c r="G19" s="12" t="s">
        <v>34</v>
      </c>
      <c r="H19" s="12" t="s">
        <v>21</v>
      </c>
      <c r="I19" s="11" t="s">
        <v>42</v>
      </c>
      <c r="J19" s="12" t="s">
        <v>22</v>
      </c>
      <c r="K19" s="12" t="s">
        <v>23</v>
      </c>
      <c r="L19" s="12" t="s">
        <v>41</v>
      </c>
      <c r="M19" s="12" t="s">
        <v>24</v>
      </c>
      <c r="N19" s="12" t="s">
        <v>25</v>
      </c>
      <c r="O19" s="12" t="s">
        <v>26</v>
      </c>
      <c r="P19" s="12" t="s">
        <v>27</v>
      </c>
    </row>
    <row r="20" spans="1:16" s="16" customFormat="1" ht="15" customHeight="1" x14ac:dyDescent="0.25">
      <c r="A20" s="14">
        <v>1</v>
      </c>
      <c r="B20" s="46" t="s">
        <v>29</v>
      </c>
      <c r="C20" s="20" t="str">
        <f>'хоз. НОВЫЕ ЦЕНЫ (2)'!C5</f>
        <v>Toyota Camry</v>
      </c>
      <c r="D20" s="14" t="str">
        <f>'хоз. НОВЫЕ ЦЕНЫ (2)'!D5</f>
        <v>А165КУ 186</v>
      </c>
      <c r="E20" s="14">
        <f>'хоз. НОВЫЕ ЦЕНЫ (2)'!E5</f>
        <v>2017</v>
      </c>
      <c r="F20" s="14">
        <f>'хоз. НОВЫЕ ЦЕНЫ (2)'!F5</f>
        <v>150</v>
      </c>
      <c r="G20" s="14" t="s">
        <v>33</v>
      </c>
      <c r="H20" s="17" t="str">
        <f>'хоз. НОВЫЕ ЦЕНЫ (2)'!H5</f>
        <v>B</v>
      </c>
      <c r="I20" s="18">
        <f>'хоз. НОВЫЕ ЦЕНЫ (2)'!I5</f>
        <v>46008</v>
      </c>
      <c r="J20" s="22">
        <f>'хоз. НОВЫЕ ЦЕНЫ (2)'!J5</f>
        <v>5722</v>
      </c>
      <c r="K20" s="22">
        <f>'хоз. НОВЫЕ ЦЕНЫ (2)'!K5</f>
        <v>1.07</v>
      </c>
      <c r="L20" s="22">
        <f>'хоз. НОВЫЕ ЦЕНЫ (2)'!L5</f>
        <v>0.57999999999999996</v>
      </c>
      <c r="M20" s="24">
        <v>1</v>
      </c>
      <c r="N20" s="22">
        <f>'хоз. НОВЫЕ ЦЕНЫ (2)'!N5</f>
        <v>1.4</v>
      </c>
      <c r="O20" s="22">
        <v>1.97</v>
      </c>
      <c r="P20" s="23">
        <f>'хоз. НОВЫЕ ЦЕНЫ (2)'!P5</f>
        <v>9793.86</v>
      </c>
    </row>
    <row r="21" spans="1:16" s="16" customFormat="1" ht="15" x14ac:dyDescent="0.25">
      <c r="A21" s="17">
        <v>2</v>
      </c>
      <c r="B21" s="47"/>
      <c r="C21" s="20" t="str">
        <f>'хоз. НОВЫЕ ЦЕНЫ (2)'!C6</f>
        <v>Toyota Camry</v>
      </c>
      <c r="D21" s="14" t="str">
        <f>'хоз. НОВЫЕ ЦЕНЫ (2)'!D6</f>
        <v>Т004ТВ 86</v>
      </c>
      <c r="E21" s="14">
        <f>'хоз. НОВЫЕ ЦЕНЫ (2)'!E6</f>
        <v>2006</v>
      </c>
      <c r="F21" s="14">
        <f>'хоз. НОВЫЕ ЦЕНЫ (2)'!F6</f>
        <v>167</v>
      </c>
      <c r="G21" s="14" t="s">
        <v>33</v>
      </c>
      <c r="H21" s="17" t="str">
        <f>'хоз. НОВЫЕ ЦЕНЫ (2)'!H6</f>
        <v>B</v>
      </c>
      <c r="I21" s="18">
        <f>'хоз. НОВЫЕ ЦЕНЫ (2)'!I6</f>
        <v>46017</v>
      </c>
      <c r="J21" s="22">
        <f>'хоз. НОВЫЕ ЦЕНЫ (2)'!J6</f>
        <v>5722</v>
      </c>
      <c r="K21" s="22">
        <f>'хоз. НОВЫЕ ЦЕНЫ (2)'!K6</f>
        <v>1.07</v>
      </c>
      <c r="L21" s="22">
        <f>'хоз. НОВЫЕ ЦЕНЫ (2)'!L6</f>
        <v>0.57999999999999996</v>
      </c>
      <c r="M21" s="21" t="s">
        <v>36</v>
      </c>
      <c r="N21" s="22">
        <f>'хоз. НОВЫЕ ЦЕНЫ (2)'!N6</f>
        <v>1.6</v>
      </c>
      <c r="O21" s="21" t="s">
        <v>37</v>
      </c>
      <c r="P21" s="23">
        <f>'хоз. НОВЫЕ ЦЕНЫ (2)'!P6</f>
        <v>11192.98</v>
      </c>
    </row>
    <row r="22" spans="1:16" s="16" customFormat="1" ht="15" x14ac:dyDescent="0.25">
      <c r="A22" s="17">
        <v>3</v>
      </c>
      <c r="B22" s="47"/>
      <c r="C22" s="20" t="str">
        <f>'хоз. НОВЫЕ ЦЕНЫ (2)'!C7</f>
        <v>Nissan Almera</v>
      </c>
      <c r="D22" s="14" t="str">
        <f>'хоз. НОВЫЕ ЦЕНЫ (2)'!D7</f>
        <v>А901ХР 86</v>
      </c>
      <c r="E22" s="14">
        <f>'хоз. НОВЫЕ ЦЕНЫ (2)'!E7</f>
        <v>2011</v>
      </c>
      <c r="F22" s="14">
        <f>'хоз. НОВЫЕ ЦЕНЫ (2)'!F7</f>
        <v>107</v>
      </c>
      <c r="G22" s="14" t="s">
        <v>33</v>
      </c>
      <c r="H22" s="17" t="str">
        <f>'хоз. НОВЫЕ ЦЕНЫ (2)'!H7</f>
        <v>B</v>
      </c>
      <c r="I22" s="18">
        <f>'хоз. НОВЫЕ ЦЕНЫ (2)'!I7</f>
        <v>46016</v>
      </c>
      <c r="J22" s="22">
        <f>'хоз. НОВЫЕ ЦЕНЫ (2)'!J7</f>
        <v>5722</v>
      </c>
      <c r="K22" s="22">
        <f>'хоз. НОВЫЕ ЦЕНЫ (2)'!K7</f>
        <v>1.07</v>
      </c>
      <c r="L22" s="22">
        <f>'хоз. НОВЫЕ ЦЕНЫ (2)'!L7</f>
        <v>0.57999999999999996</v>
      </c>
      <c r="M22" s="21" t="s">
        <v>36</v>
      </c>
      <c r="N22" s="22">
        <f>'хоз. НОВЫЕ ЦЕНЫ (2)'!N7</f>
        <v>1.2</v>
      </c>
      <c r="O22" s="21" t="s">
        <v>37</v>
      </c>
      <c r="P22" s="23">
        <f>'хоз. НОВЫЕ ЦЕНЫ (2)'!P7</f>
        <v>8394.74</v>
      </c>
    </row>
    <row r="23" spans="1:16" s="16" customFormat="1" ht="15" x14ac:dyDescent="0.25">
      <c r="A23" s="17">
        <v>4</v>
      </c>
      <c r="B23" s="47"/>
      <c r="C23" s="20" t="str">
        <f>'хоз. НОВЫЕ ЦЕНЫ (2)'!C8</f>
        <v>Toyota Hiace</v>
      </c>
      <c r="D23" s="14" t="str">
        <f>'хоз. НОВЫЕ ЦЕНЫ (2)'!D8</f>
        <v>О341ХН 86</v>
      </c>
      <c r="E23" s="14">
        <f>'хоз. НОВЫЕ ЦЕНЫ (2)'!E8</f>
        <v>2011</v>
      </c>
      <c r="F23" s="14">
        <f>'хоз. НОВЫЕ ЦЕНЫ (2)'!F8</f>
        <v>151</v>
      </c>
      <c r="G23" s="14" t="s">
        <v>33</v>
      </c>
      <c r="H23" s="17" t="str">
        <f>'хоз. НОВЫЕ ЦЕНЫ (2)'!H8</f>
        <v>D</v>
      </c>
      <c r="I23" s="18">
        <f>'хоз. НОВЫЕ ЦЕНЫ (2)'!I8</f>
        <v>46016</v>
      </c>
      <c r="J23" s="22">
        <f>'хоз. НОВЫЕ ЦЕНЫ (2)'!J8</f>
        <v>6823</v>
      </c>
      <c r="K23" s="22">
        <f>'хоз. НОВЫЕ ЦЕНЫ (2)'!K8</f>
        <v>1.07</v>
      </c>
      <c r="L23" s="22">
        <f>'хоз. НОВЫЕ ЦЕНЫ (2)'!L8</f>
        <v>0.57999999999999996</v>
      </c>
      <c r="M23" s="21" t="s">
        <v>36</v>
      </c>
      <c r="N23" s="22">
        <f>'хоз. НОВЫЕ ЦЕНЫ (2)'!N8</f>
        <v>1</v>
      </c>
      <c r="O23" s="21" t="s">
        <v>37</v>
      </c>
      <c r="P23" s="23">
        <f>'хоз. НОВЫЕ ЦЕНЫ (2)'!P8</f>
        <v>8341.68</v>
      </c>
    </row>
    <row r="24" spans="1:16" s="16" customFormat="1" ht="15" x14ac:dyDescent="0.25">
      <c r="A24" s="17">
        <v>5</v>
      </c>
      <c r="B24" s="47"/>
      <c r="C24" s="20" t="str">
        <f>'хоз. НОВЫЕ ЦЕНЫ (2)'!C9</f>
        <v>Toyota Hiace</v>
      </c>
      <c r="D24" s="14" t="str">
        <f>'хоз. НОВЫЕ ЦЕНЫ (2)'!D9</f>
        <v>Е837ХМ 86</v>
      </c>
      <c r="E24" s="14">
        <f>'хоз. НОВЫЕ ЦЕНЫ (2)'!E9</f>
        <v>2010</v>
      </c>
      <c r="F24" s="14">
        <f>'хоз. НОВЫЕ ЦЕНЫ (2)'!F9</f>
        <v>151</v>
      </c>
      <c r="G24" s="14" t="s">
        <v>33</v>
      </c>
      <c r="H24" s="17" t="str">
        <f>'хоз. НОВЫЕ ЦЕНЫ (2)'!H9</f>
        <v>D</v>
      </c>
      <c r="I24" s="18">
        <f>'хоз. НОВЫЕ ЦЕНЫ (2)'!I9</f>
        <v>46016</v>
      </c>
      <c r="J24" s="22">
        <f>'хоз. НОВЫЕ ЦЕНЫ (2)'!J9</f>
        <v>6823</v>
      </c>
      <c r="K24" s="22">
        <f>'хоз. НОВЫЕ ЦЕНЫ (2)'!K9</f>
        <v>1.07</v>
      </c>
      <c r="L24" s="22">
        <f>'хоз. НОВЫЕ ЦЕНЫ (2)'!L9</f>
        <v>0.57999999999999996</v>
      </c>
      <c r="M24" s="21" t="s">
        <v>36</v>
      </c>
      <c r="N24" s="22">
        <f>'хоз. НОВЫЕ ЦЕНЫ (2)'!N9</f>
        <v>1</v>
      </c>
      <c r="O24" s="21" t="s">
        <v>37</v>
      </c>
      <c r="P24" s="23">
        <f>'хоз. НОВЫЕ ЦЕНЫ (2)'!P9</f>
        <v>8341.68</v>
      </c>
    </row>
    <row r="25" spans="1:16" s="16" customFormat="1" ht="15" x14ac:dyDescent="0.25">
      <c r="A25" s="17">
        <v>6</v>
      </c>
      <c r="B25" s="47"/>
      <c r="C25" s="20" t="str">
        <f>'хоз. НОВЫЕ ЦЕНЫ (2)'!C10</f>
        <v>Ford Transit</v>
      </c>
      <c r="D25" s="14" t="str">
        <f>'хоз. НОВЫЕ ЦЕНЫ (2)'!D10</f>
        <v>Т892ХР 86</v>
      </c>
      <c r="E25" s="14">
        <f>'хоз. НОВЫЕ ЦЕНЫ (2)'!E10</f>
        <v>2013</v>
      </c>
      <c r="F25" s="14">
        <f>'хоз. НОВЫЕ ЦЕНЫ (2)'!F10</f>
        <v>155</v>
      </c>
      <c r="G25" s="14" t="s">
        <v>33</v>
      </c>
      <c r="H25" s="17" t="str">
        <f>'хоз. НОВЫЕ ЦЕНЫ (2)'!H10</f>
        <v>D</v>
      </c>
      <c r="I25" s="18">
        <f>'хоз. НОВЫЕ ЦЕНЫ (2)'!I10</f>
        <v>46016</v>
      </c>
      <c r="J25" s="22">
        <f>'хоз. НОВЫЕ ЦЕНЫ (2)'!J10</f>
        <v>6823</v>
      </c>
      <c r="K25" s="22">
        <f>'хоз. НОВЫЕ ЦЕНЫ (2)'!K10</f>
        <v>1.07</v>
      </c>
      <c r="L25" s="22">
        <f>'хоз. НОВЫЕ ЦЕНЫ (2)'!L10</f>
        <v>0.57999999999999996</v>
      </c>
      <c r="M25" s="21" t="s">
        <v>36</v>
      </c>
      <c r="N25" s="22">
        <f>'хоз. НОВЫЕ ЦЕНЫ (2)'!N10</f>
        <v>1</v>
      </c>
      <c r="O25" s="21" t="s">
        <v>37</v>
      </c>
      <c r="P25" s="23">
        <f>'хоз. НОВЫЕ ЦЕНЫ (2)'!P10</f>
        <v>8341.68</v>
      </c>
    </row>
    <row r="26" spans="1:16" s="16" customFormat="1" ht="30" x14ac:dyDescent="0.25">
      <c r="A26" s="17">
        <v>7</v>
      </c>
      <c r="B26" s="47"/>
      <c r="C26" s="20" t="str">
        <f>'хоз. НОВЫЕ ЦЕНЫ (2)'!C11</f>
        <v>ГАЗ 2752 «Соболь»</v>
      </c>
      <c r="D26" s="14" t="str">
        <f>'хоз. НОВЫЕ ЦЕНЫ (2)'!D11</f>
        <v>В934АК 186</v>
      </c>
      <c r="E26" s="14">
        <f>'хоз. НОВЫЕ ЦЕНЫ (2)'!E11</f>
        <v>2013</v>
      </c>
      <c r="F26" s="14">
        <f>'хоз. НОВЫЕ ЦЕНЫ (2)'!F11</f>
        <v>106.8</v>
      </c>
      <c r="G26" s="14" t="s">
        <v>33</v>
      </c>
      <c r="H26" s="17" t="str">
        <f>'хоз. НОВЫЕ ЦЕНЫ (2)'!H11</f>
        <v>B</v>
      </c>
      <c r="I26" s="18">
        <f>'хоз. НОВЫЕ ЦЕНЫ (2)'!I11</f>
        <v>46016</v>
      </c>
      <c r="J26" s="22">
        <f>'хоз. НОВЫЕ ЦЕНЫ (2)'!J11</f>
        <v>5722</v>
      </c>
      <c r="K26" s="22">
        <f>'хоз. НОВЫЕ ЦЕНЫ (2)'!K11</f>
        <v>1.07</v>
      </c>
      <c r="L26" s="22">
        <f>'хоз. НОВЫЕ ЦЕНЫ (2)'!L11</f>
        <v>0.57999999999999996</v>
      </c>
      <c r="M26" s="21" t="s">
        <v>36</v>
      </c>
      <c r="N26" s="22">
        <f>'хоз. НОВЫЕ ЦЕНЫ (2)'!N11</f>
        <v>1.2</v>
      </c>
      <c r="O26" s="21" t="s">
        <v>37</v>
      </c>
      <c r="P26" s="23">
        <f>'хоз. НОВЫЕ ЦЕНЫ (2)'!P11</f>
        <v>8394.74</v>
      </c>
    </row>
    <row r="27" spans="1:16" s="16" customFormat="1" ht="15" x14ac:dyDescent="0.25">
      <c r="A27" s="17">
        <v>8</v>
      </c>
      <c r="B27" s="47"/>
      <c r="C27" s="20" t="str">
        <f>'хоз. НОВЫЕ ЦЕНЫ (2)'!C12</f>
        <v>КАВЗ 4235-65</v>
      </c>
      <c r="D27" s="14" t="str">
        <f>'хоз. НОВЫЕ ЦЕНЫ (2)'!D12</f>
        <v>А811РЕ 186</v>
      </c>
      <c r="E27" s="14">
        <f>'хоз. НОВЫЕ ЦЕНЫ (2)'!E12</f>
        <v>2018</v>
      </c>
      <c r="F27" s="14">
        <f>'хоз. НОВЫЕ ЦЕНЫ (2)'!F12</f>
        <v>169</v>
      </c>
      <c r="G27" s="14" t="s">
        <v>33</v>
      </c>
      <c r="H27" s="17" t="str">
        <f>'хоз. НОВЫЕ ЦЕНЫ (2)'!H12</f>
        <v>D</v>
      </c>
      <c r="I27" s="18">
        <f>'хоз. НОВЫЕ ЦЕНЫ (2)'!I12</f>
        <v>46016</v>
      </c>
      <c r="J27" s="22">
        <f>'хоз. НОВЫЕ ЦЕНЫ (2)'!J12</f>
        <v>8526</v>
      </c>
      <c r="K27" s="22">
        <f>'хоз. НОВЫЕ ЦЕНЫ (2)'!K12</f>
        <v>1.07</v>
      </c>
      <c r="L27" s="22">
        <f>'хоз. НОВЫЕ ЦЕНЫ (2)'!L12</f>
        <v>0.57999999999999996</v>
      </c>
      <c r="M27" s="21" t="s">
        <v>36</v>
      </c>
      <c r="N27" s="22">
        <f>'хоз. НОВЫЕ ЦЕНЫ (2)'!N12</f>
        <v>1</v>
      </c>
      <c r="O27" s="21" t="s">
        <v>37</v>
      </c>
      <c r="P27" s="23">
        <f>'хоз. НОВЫЕ ЦЕНЫ (2)'!P12</f>
        <v>10423.73</v>
      </c>
    </row>
    <row r="28" spans="1:16" s="16" customFormat="1" ht="15" x14ac:dyDescent="0.25">
      <c r="A28" s="17">
        <v>9</v>
      </c>
      <c r="B28" s="47"/>
      <c r="C28" s="20" t="str">
        <f>'хоз. НОВЫЕ ЦЕНЫ (2)'!C13</f>
        <v>ПАЗ 32053-70</v>
      </c>
      <c r="D28" s="14" t="str">
        <f>'хоз. НОВЫЕ ЦЕНЫ (2)'!D13</f>
        <v>А895ТО 186</v>
      </c>
      <c r="E28" s="14">
        <f>'хоз. НОВЫЕ ЦЕНЫ (2)'!E13</f>
        <v>2018</v>
      </c>
      <c r="F28" s="14">
        <f>'хоз. НОВЫЕ ЦЕНЫ (2)'!F13</f>
        <v>122.4</v>
      </c>
      <c r="G28" s="14" t="s">
        <v>33</v>
      </c>
      <c r="H28" s="17" t="str">
        <f>'хоз. НОВЫЕ ЦЕНЫ (2)'!H13</f>
        <v>D</v>
      </c>
      <c r="I28" s="18">
        <f>'хоз. НОВЫЕ ЦЕНЫ (2)'!I13</f>
        <v>46016</v>
      </c>
      <c r="J28" s="22">
        <f>'хоз. НОВЫЕ ЦЕНЫ (2)'!J13</f>
        <v>8526</v>
      </c>
      <c r="K28" s="22">
        <f>'хоз. НОВЫЕ ЦЕНЫ (2)'!K13</f>
        <v>1.07</v>
      </c>
      <c r="L28" s="22">
        <f>'хоз. НОВЫЕ ЦЕНЫ (2)'!L13</f>
        <v>0.57999999999999996</v>
      </c>
      <c r="M28" s="21" t="s">
        <v>36</v>
      </c>
      <c r="N28" s="22">
        <f>'хоз. НОВЫЕ ЦЕНЫ (2)'!N13</f>
        <v>1</v>
      </c>
      <c r="O28" s="21" t="s">
        <v>37</v>
      </c>
      <c r="P28" s="23">
        <f>'хоз. НОВЫЕ ЦЕНЫ (2)'!P13</f>
        <v>10423.73</v>
      </c>
    </row>
    <row r="29" spans="1:16" s="16" customFormat="1" ht="15" x14ac:dyDescent="0.25">
      <c r="A29" s="17">
        <v>10</v>
      </c>
      <c r="B29" s="63"/>
      <c r="C29" s="20" t="str">
        <f>'хоз. НОВЫЕ ЦЕНЫ (2)'!C14</f>
        <v>ПАЗ 423470-04</v>
      </c>
      <c r="D29" s="14" t="str">
        <f>'хоз. НОВЫЕ ЦЕНЫ (2)'!D14</f>
        <v>М570КР 186</v>
      </c>
      <c r="E29" s="14">
        <f>'хоз. НОВЫЕ ЦЕНЫ (2)'!E14</f>
        <v>2024</v>
      </c>
      <c r="F29" s="14">
        <f>'хоз. НОВЫЕ ЦЕНЫ (2)'!F14</f>
        <v>168.9</v>
      </c>
      <c r="G29" s="14" t="s">
        <v>33</v>
      </c>
      <c r="H29" s="17" t="str">
        <f>'хоз. НОВЫЕ ЦЕНЫ (2)'!H14</f>
        <v>D</v>
      </c>
      <c r="I29" s="18">
        <f>'хоз. НОВЫЕ ЦЕНЫ (2)'!I14</f>
        <v>46013</v>
      </c>
      <c r="J29" s="22">
        <f>'хоз. НОВЫЕ ЦЕНЫ (2)'!J14</f>
        <v>8526</v>
      </c>
      <c r="K29" s="22">
        <f>'хоз. НОВЫЕ ЦЕНЫ (2)'!K14</f>
        <v>1.07</v>
      </c>
      <c r="L29" s="22">
        <f>'хоз. НОВЫЕ ЦЕНЫ (2)'!L14</f>
        <v>0.57999999999999996</v>
      </c>
      <c r="M29" s="21" t="s">
        <v>36</v>
      </c>
      <c r="N29" s="22">
        <f>'хоз. НОВЫЕ ЦЕНЫ (2)'!N14</f>
        <v>1</v>
      </c>
      <c r="O29" s="21" t="s">
        <v>37</v>
      </c>
      <c r="P29" s="23">
        <f>'хоз. НОВЫЕ ЦЕНЫ (2)'!P14</f>
        <v>10423.73</v>
      </c>
    </row>
    <row r="30" spans="1:16" s="16" customFormat="1" ht="15" x14ac:dyDescent="0.25">
      <c r="A30" s="17">
        <v>11</v>
      </c>
      <c r="B30" s="63"/>
      <c r="C30" s="20" t="str">
        <f>'хоз. НОВЫЕ ЦЕНЫ (2)'!C15</f>
        <v>ПАЗ 32053-70</v>
      </c>
      <c r="D30" s="14" t="str">
        <f>'хоз. НОВЫЕ ЦЕНЫ (2)'!D15</f>
        <v>М598КР 186</v>
      </c>
      <c r="E30" s="14">
        <f>'хоз. НОВЫЕ ЦЕНЫ (2)'!E15</f>
        <v>2024</v>
      </c>
      <c r="F30" s="14">
        <f>'хоз. НОВЫЕ ЦЕНЫ (2)'!F15</f>
        <v>122.4</v>
      </c>
      <c r="G30" s="14" t="s">
        <v>33</v>
      </c>
      <c r="H30" s="17" t="str">
        <f>'хоз. НОВЫЕ ЦЕНЫ (2)'!H15</f>
        <v>D</v>
      </c>
      <c r="I30" s="18">
        <f>'хоз. НОВЫЕ ЦЕНЫ (2)'!I15</f>
        <v>46013</v>
      </c>
      <c r="J30" s="22">
        <f>'хоз. НОВЫЕ ЦЕНЫ (2)'!J15</f>
        <v>8526</v>
      </c>
      <c r="K30" s="22">
        <f>'хоз. НОВЫЕ ЦЕНЫ (2)'!K15</f>
        <v>1.07</v>
      </c>
      <c r="L30" s="22">
        <f>'хоз. НОВЫЕ ЦЕНЫ (2)'!L15</f>
        <v>0.57999999999999996</v>
      </c>
      <c r="M30" s="21" t="s">
        <v>36</v>
      </c>
      <c r="N30" s="22">
        <f>'хоз. НОВЫЕ ЦЕНЫ (2)'!N15</f>
        <v>1</v>
      </c>
      <c r="O30" s="21" t="s">
        <v>37</v>
      </c>
      <c r="P30" s="23">
        <f>'хоз. НОВЫЕ ЦЕНЫ (2)'!P15</f>
        <v>10423.73</v>
      </c>
    </row>
    <row r="31" spans="1:16" s="16" customFormat="1" ht="15" x14ac:dyDescent="0.25">
      <c r="A31" s="17">
        <v>12</v>
      </c>
      <c r="B31" s="64"/>
      <c r="C31" s="20" t="str">
        <f>'хоз. НОВЫЕ ЦЕНЫ (2)'!C16</f>
        <v>Газель A66R33</v>
      </c>
      <c r="D31" s="14" t="str">
        <f>'хоз. НОВЫЕ ЦЕНЫ (2)'!D16</f>
        <v>М593КР 186</v>
      </c>
      <c r="E31" s="14">
        <f>'хоз. НОВЫЕ ЦЕНЫ (2)'!E16</f>
        <v>2024</v>
      </c>
      <c r="F31" s="14">
        <f>'хоз. НОВЫЕ ЦЕНЫ (2)'!F16</f>
        <v>106.7</v>
      </c>
      <c r="G31" s="14" t="s">
        <v>33</v>
      </c>
      <c r="H31" s="17" t="str">
        <f>'хоз. НОВЫЕ ЦЕНЫ (2)'!H16</f>
        <v>D</v>
      </c>
      <c r="I31" s="18">
        <f>'хоз. НОВЫЕ ЦЕНЫ (2)'!I16</f>
        <v>46013</v>
      </c>
      <c r="J31" s="22">
        <f>'хоз. НОВЫЕ ЦЕНЫ (2)'!J16</f>
        <v>6823</v>
      </c>
      <c r="K31" s="22">
        <f>'хоз. НОВЫЕ ЦЕНЫ (2)'!K16</f>
        <v>1.07</v>
      </c>
      <c r="L31" s="22">
        <f>'хоз. НОВЫЕ ЦЕНЫ (2)'!L16</f>
        <v>0.57999999999999996</v>
      </c>
      <c r="M31" s="21" t="s">
        <v>36</v>
      </c>
      <c r="N31" s="22">
        <f>'хоз. НОВЫЕ ЦЕНЫ (2)'!N16</f>
        <v>1</v>
      </c>
      <c r="O31" s="21" t="s">
        <v>37</v>
      </c>
      <c r="P31" s="23">
        <f>'хоз. НОВЫЕ ЦЕНЫ (2)'!P16</f>
        <v>8341.68</v>
      </c>
    </row>
    <row r="32" spans="1:16" s="3" customFormat="1" ht="15.75" x14ac:dyDescent="0.25">
      <c r="A32" s="48" t="s">
        <v>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26">
        <f>SUM(P20:P31)</f>
        <v>112837.96</v>
      </c>
    </row>
    <row r="33" spans="1:16" ht="15.75" x14ac:dyDescent="0.25">
      <c r="A33" s="7"/>
      <c r="B33" s="7"/>
      <c r="C33" s="7"/>
      <c r="D33" s="7"/>
      <c r="E33" s="7"/>
      <c r="F33" s="8"/>
      <c r="G33" s="8"/>
      <c r="H33" s="1"/>
      <c r="I33" s="1"/>
    </row>
    <row r="34" spans="1:16" ht="19.5" customHeight="1" x14ac:dyDescent="0.25">
      <c r="A34" s="51" t="s">
        <v>0</v>
      </c>
      <c r="B34" s="51"/>
      <c r="C34" s="51"/>
      <c r="D34" s="51"/>
      <c r="E34" s="51"/>
      <c r="F34" s="51"/>
      <c r="G34" s="51"/>
      <c r="H34" s="51"/>
      <c r="I34" s="51"/>
      <c r="J34" s="27">
        <f>P32</f>
        <v>112837.96</v>
      </c>
      <c r="K34" s="52" t="str">
        <f>'хоз. НОВЫЕ ЦЕНЫ (2)'!K19:P19</f>
        <v>(Сто двенадцать тысяч восемьсот тридцать семь рублей 96 копеек)</v>
      </c>
      <c r="L34" s="39"/>
      <c r="M34" s="39"/>
      <c r="N34" s="39"/>
      <c r="O34" s="39"/>
      <c r="P34" s="39"/>
    </row>
    <row r="35" spans="1:16" ht="15.75" x14ac:dyDescent="0.25">
      <c r="A35" s="9"/>
      <c r="C35" s="9"/>
      <c r="D35" s="9"/>
      <c r="E35" s="9"/>
      <c r="F35" s="9"/>
      <c r="G35" s="9"/>
      <c r="I35" s="1"/>
    </row>
    <row r="36" spans="1:16" ht="15.75" x14ac:dyDescent="0.25">
      <c r="B36" s="9"/>
      <c r="C36" s="9"/>
      <c r="D36" s="9"/>
      <c r="E36" s="9"/>
      <c r="F36" s="9"/>
      <c r="G36" s="9"/>
      <c r="H36" s="1"/>
      <c r="I36" s="1"/>
    </row>
    <row r="37" spans="1:16" ht="15.75" x14ac:dyDescent="0.25">
      <c r="A37" s="38" t="s">
        <v>2</v>
      </c>
      <c r="B37" s="39"/>
      <c r="C37" s="39"/>
      <c r="D37" s="10"/>
      <c r="E37" s="10"/>
      <c r="F37" s="10" t="s">
        <v>3</v>
      </c>
      <c r="G37" s="7"/>
      <c r="H37" s="1"/>
      <c r="I37" s="1"/>
    </row>
    <row r="38" spans="1:16" x14ac:dyDescent="0.25">
      <c r="H38" s="1"/>
      <c r="I38" s="1"/>
    </row>
    <row r="39" spans="1:16" x14ac:dyDescent="0.25">
      <c r="H39" s="1"/>
      <c r="I39" s="1"/>
    </row>
    <row r="40" spans="1:16" x14ac:dyDescent="0.25">
      <c r="H40" s="1"/>
      <c r="I40" s="1"/>
    </row>
    <row r="41" spans="1:16" x14ac:dyDescent="0.25">
      <c r="H41" s="1"/>
      <c r="I41" s="1"/>
    </row>
    <row r="42" spans="1:16" x14ac:dyDescent="0.25">
      <c r="H42" s="1"/>
      <c r="I42" s="1"/>
    </row>
    <row r="43" spans="1:16" x14ac:dyDescent="0.25">
      <c r="H43" s="1"/>
      <c r="I43" s="1"/>
    </row>
    <row r="44" spans="1:16" x14ac:dyDescent="0.25">
      <c r="H44" s="1"/>
      <c r="I44" s="1"/>
    </row>
    <row r="45" spans="1:16" x14ac:dyDescent="0.25">
      <c r="H45" s="1"/>
      <c r="I45" s="1"/>
    </row>
    <row r="46" spans="1:16" x14ac:dyDescent="0.25">
      <c r="H46" s="1"/>
      <c r="I46" s="1"/>
    </row>
    <row r="47" spans="1:16" x14ac:dyDescent="0.25">
      <c r="H47" s="1"/>
      <c r="I47" s="1"/>
    </row>
    <row r="48" spans="1:16" x14ac:dyDescent="0.25">
      <c r="A48" s="1"/>
      <c r="B48" s="1"/>
      <c r="C48" s="1"/>
      <c r="D48" s="1"/>
      <c r="E48" s="1"/>
      <c r="F48" s="1"/>
      <c r="G48" s="1"/>
      <c r="H48" s="1"/>
      <c r="I48" s="4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1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1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1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A1586" s="1"/>
      <c r="B1586" s="1"/>
      <c r="C1586" s="1"/>
      <c r="D1586" s="1"/>
      <c r="E1586" s="1"/>
      <c r="F1586" s="1"/>
      <c r="G1586" s="1"/>
      <c r="H1586" s="1"/>
      <c r="I1586" s="1"/>
    </row>
    <row r="1587" spans="1:9" x14ac:dyDescent="0.25">
      <c r="A1587" s="1"/>
      <c r="B1587" s="1"/>
      <c r="C1587" s="1"/>
      <c r="D1587" s="1"/>
      <c r="E1587" s="1"/>
      <c r="F1587" s="1"/>
      <c r="G1587" s="1"/>
      <c r="H1587" s="1"/>
      <c r="I1587" s="1"/>
    </row>
    <row r="1588" spans="1:9" x14ac:dyDescent="0.25">
      <c r="A1588" s="1"/>
      <c r="B1588" s="1"/>
      <c r="C1588" s="1"/>
      <c r="D1588" s="1"/>
      <c r="E1588" s="1"/>
      <c r="F1588" s="1"/>
      <c r="G1588" s="1"/>
      <c r="H1588" s="1"/>
      <c r="I1588" s="1"/>
    </row>
    <row r="1589" spans="1:9" x14ac:dyDescent="0.25">
      <c r="A1589" s="1"/>
      <c r="B1589" s="1"/>
      <c r="C1589" s="1"/>
      <c r="D1589" s="1"/>
      <c r="E1589" s="1"/>
      <c r="F1589" s="1"/>
      <c r="G1589" s="1"/>
      <c r="H1589" s="1"/>
      <c r="I1589" s="1"/>
    </row>
    <row r="1590" spans="1:9" x14ac:dyDescent="0.25">
      <c r="H1590" s="1"/>
      <c r="I1590" s="1"/>
    </row>
    <row r="1591" spans="1:9" x14ac:dyDescent="0.25">
      <c r="H1591" s="1"/>
      <c r="I1591" s="1"/>
    </row>
    <row r="1592" spans="1:9" x14ac:dyDescent="0.25">
      <c r="A1592" s="1"/>
      <c r="B1592" s="1"/>
      <c r="C1592" s="1"/>
      <c r="D1592" s="1"/>
      <c r="E1592" s="1"/>
      <c r="F1592" s="1"/>
      <c r="G1592" s="1"/>
      <c r="H1592" s="1"/>
      <c r="I1592" s="1"/>
    </row>
    <row r="1593" spans="1:9" x14ac:dyDescent="0.25">
      <c r="A1593" s="1"/>
      <c r="B1593" s="1"/>
      <c r="C1593" s="1"/>
      <c r="D1593" s="1"/>
      <c r="E1593" s="1"/>
      <c r="F1593" s="1"/>
      <c r="G1593" s="1"/>
      <c r="H1593" s="1"/>
      <c r="I1593" s="1"/>
    </row>
    <row r="1594" spans="1:9" x14ac:dyDescent="0.25">
      <c r="A1594" s="1"/>
      <c r="B1594" s="1"/>
      <c r="C1594" s="1"/>
      <c r="D1594" s="1"/>
      <c r="E1594" s="1"/>
      <c r="F1594" s="1"/>
      <c r="G1594" s="1"/>
      <c r="H1594" s="1"/>
      <c r="I1594" s="1"/>
    </row>
    <row r="1595" spans="1:9" x14ac:dyDescent="0.25">
      <c r="A1595" s="1"/>
      <c r="B1595" s="1"/>
      <c r="C1595" s="1"/>
      <c r="D1595" s="1"/>
      <c r="E1595" s="1"/>
      <c r="F1595" s="1"/>
      <c r="G1595" s="1"/>
      <c r="H1595" s="1"/>
      <c r="I1595" s="1"/>
    </row>
    <row r="1596" spans="1:9" x14ac:dyDescent="0.25">
      <c r="A1596" s="1"/>
      <c r="B1596" s="1"/>
      <c r="C1596" s="1"/>
      <c r="D1596" s="1"/>
      <c r="E1596" s="1"/>
      <c r="F1596" s="1"/>
      <c r="G1596" s="1"/>
      <c r="H1596" s="1"/>
      <c r="I1596" s="1"/>
    </row>
    <row r="1597" spans="1:9" x14ac:dyDescent="0.25">
      <c r="A1597" s="1"/>
      <c r="B1597" s="1"/>
      <c r="C1597" s="1"/>
      <c r="D1597" s="1"/>
      <c r="E1597" s="1"/>
      <c r="F1597" s="1"/>
      <c r="G1597" s="1"/>
      <c r="H1597" s="1"/>
      <c r="I1597" s="1"/>
    </row>
    <row r="1598" spans="1:9" x14ac:dyDescent="0.25">
      <c r="A1598" s="1"/>
      <c r="B1598" s="1"/>
      <c r="C1598" s="1"/>
      <c r="D1598" s="1"/>
      <c r="E1598" s="1"/>
      <c r="F1598" s="1"/>
      <c r="G1598" s="1"/>
      <c r="H1598" s="1"/>
      <c r="I1598" s="1"/>
    </row>
    <row r="1599" spans="1:9" x14ac:dyDescent="0.25">
      <c r="A1599" s="1"/>
      <c r="B1599" s="1"/>
      <c r="C1599" s="1"/>
      <c r="D1599" s="1"/>
      <c r="E1599" s="1"/>
      <c r="F1599" s="1"/>
      <c r="G1599" s="1"/>
      <c r="H1599" s="1"/>
      <c r="I1599" s="1"/>
    </row>
    <row r="1600" spans="1:9" x14ac:dyDescent="0.25">
      <c r="A1600" s="1"/>
      <c r="B1600" s="1"/>
      <c r="C1600" s="1"/>
      <c r="D1600" s="1"/>
      <c r="E1600" s="1"/>
      <c r="F1600" s="1"/>
      <c r="G1600" s="1"/>
      <c r="H1600" s="1"/>
      <c r="I1600" s="1"/>
    </row>
    <row r="1601" spans="1:9" x14ac:dyDescent="0.25">
      <c r="A1601" s="1"/>
      <c r="B1601" s="1"/>
      <c r="C1601" s="1"/>
      <c r="D1601" s="1"/>
      <c r="E1601" s="1"/>
      <c r="F1601" s="1"/>
      <c r="G1601" s="1"/>
      <c r="H1601" s="1"/>
      <c r="I1601" s="1"/>
    </row>
    <row r="1602" spans="1:9" x14ac:dyDescent="0.25">
      <c r="A1602" s="1"/>
      <c r="B1602" s="1"/>
      <c r="C1602" s="1"/>
      <c r="D1602" s="1"/>
      <c r="E1602" s="1"/>
      <c r="F1602" s="1"/>
      <c r="G1602" s="1"/>
      <c r="H1602" s="1"/>
      <c r="I1602" s="1"/>
    </row>
    <row r="1603" spans="1:9" x14ac:dyDescent="0.25">
      <c r="A1603" s="1"/>
      <c r="B1603" s="1"/>
      <c r="C1603" s="1"/>
      <c r="D1603" s="1"/>
      <c r="E1603" s="1"/>
      <c r="F1603" s="1"/>
      <c r="G1603" s="1"/>
      <c r="H1603" s="1"/>
      <c r="I1603" s="1"/>
    </row>
    <row r="1604" spans="1:9" x14ac:dyDescent="0.25">
      <c r="A1604" s="1"/>
      <c r="B1604" s="1"/>
      <c r="C1604" s="1"/>
      <c r="D1604" s="1"/>
      <c r="E1604" s="1"/>
      <c r="F1604" s="1"/>
      <c r="G1604" s="1"/>
      <c r="H1604" s="1"/>
      <c r="I1604" s="1"/>
    </row>
  </sheetData>
  <mergeCells count="24">
    <mergeCell ref="A32:O32"/>
    <mergeCell ref="A34:I34"/>
    <mergeCell ref="K34:P34"/>
    <mergeCell ref="A37:C37"/>
    <mergeCell ref="A14:P14"/>
    <mergeCell ref="A15:P15"/>
    <mergeCell ref="A16:P16"/>
    <mergeCell ref="A18:P18"/>
    <mergeCell ref="B20:B31"/>
    <mergeCell ref="M1:P1"/>
    <mergeCell ref="M2:P2"/>
    <mergeCell ref="E1:G2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2:P12"/>
    <mergeCell ref="A13:P13"/>
    <mergeCell ref="A17:G17"/>
  </mergeCells>
  <pageMargins left="0.39370078740157483" right="0.19685039370078741" top="0.59055118110236227" bottom="0.55118110236220474" header="0.51181102362204722" footer="0.51181102362204722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"/>
  <sheetViews>
    <sheetView workbookViewId="0">
      <selection activeCell="B10" sqref="B10"/>
    </sheetView>
  </sheetViews>
  <sheetFormatPr defaultRowHeight="15.75" x14ac:dyDescent="0.25"/>
  <sheetData>
    <row r="10" spans="1:1" x14ac:dyDescent="0.25">
      <c r="A1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хоз. НОВЫЕ ЦЕНЫ (2)</vt:lpstr>
      <vt:lpstr>Обоснование цены ОСАГО</vt:lpstr>
      <vt:lpstr>Лист1</vt:lpstr>
      <vt:lpstr>'Обоснование цены ОСАГО'!Область_печати</vt:lpstr>
      <vt:lpstr>'хоз. НОВЫЕ ЦЕНЫ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2024-11-13T12:10:07Z</cp:lastPrinted>
  <dcterms:created xsi:type="dcterms:W3CDTF">2016-03-22T05:41:53Z</dcterms:created>
  <dcterms:modified xsi:type="dcterms:W3CDTF">2025-08-07T06:08:04Z</dcterms:modified>
</cp:coreProperties>
</file>